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Plot" sheetId="1" r:id="rId1"/>
    <sheet name="L-pad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<sst xmlns="http://schemas.openxmlformats.org/spreadsheetml/2006/main" count="18" uniqueCount="16">
  <si>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R2</t>
  </si>
  <si>
    <t>R1</t>
  </si>
  <si>
    <t>dB</t>
  </si>
  <si>
    <t>From ITT handbook</t>
  </si>
  <si>
    <t>Lpad</t>
  </si>
  <si>
    <t>Z1</t>
  </si>
  <si>
    <t>Z2</t>
  </si>
  <si>
    <t>Enter</t>
  </si>
  <si>
    <t>Vin/Vout</t>
  </si>
  <si>
    <t>Pout/Pin</t>
  </si>
  <si>
    <t>Za</t>
  </si>
  <si>
    <t>Z1/Z2</t>
  </si>
  <si>
    <t>L_pad attenuator</t>
  </si>
  <si>
    <t>This data is used in the plot:</t>
  </si>
  <si>
    <t>Enter specific values here:</t>
  </si>
  <si>
    <t>Alternate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</si>
</sst>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L-pad resistor values
Z2=50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5"/>
          <c:w val="0.87025"/>
          <c:h val="0.78775"/>
        </c:manualLayout>
      </c:layout>
      <c:scatterChart>
        <c:scatterStyle val="smooth"/>
        <c:varyColors val="0"/>
        <c:ser>
          <c:idx val="0"/>
          <c:order val="0"/>
          <c:tx>
            <c:v>R1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'L-pad'!$B$9:$B$21</c:f>
              <c:numCache>
                <c:ptCount val="13"/>
                <c:pt idx="0">
                  <c:v>50.1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'L-pad'!$F$9:$F$21</c:f>
              <c:numCache>
                <c:ptCount val="13"/>
                <c:pt idx="0">
                  <c:v>1119.1514642799548</c:v>
                </c:pt>
                <c:pt idx="1">
                  <c:v>357.0714214271421</c:v>
                </c:pt>
                <c:pt idx="2">
                  <c:v>254.95097567963933</c:v>
                </c:pt>
                <c:pt idx="3">
                  <c:v>210.1586702153082</c:v>
                </c:pt>
                <c:pt idx="4">
                  <c:v>183.71173070873834</c:v>
                </c:pt>
                <c:pt idx="5">
                  <c:v>152.7525231651947</c:v>
                </c:pt>
                <c:pt idx="6">
                  <c:v>122.47448713915892</c:v>
                </c:pt>
                <c:pt idx="7">
                  <c:v>93.54143466934853</c:v>
                </c:pt>
                <c:pt idx="8">
                  <c:v>86.60254037844385</c:v>
                </c:pt>
                <c:pt idx="9">
                  <c:v>81.64965809277261</c:v>
                </c:pt>
                <c:pt idx="10">
                  <c:v>75</c:v>
                </c:pt>
                <c:pt idx="11">
                  <c:v>72.64831572567789</c:v>
                </c:pt>
                <c:pt idx="12">
                  <c:v>70.71067811865474</c:v>
                </c:pt>
              </c:numCache>
            </c:numRef>
          </c:yVal>
          <c:smooth val="1"/>
        </c:ser>
        <c:axId val="28830729"/>
        <c:axId val="24268434"/>
      </c:scatterChart>
      <c:scatterChart>
        <c:scatterStyle val="lineMarker"/>
        <c:varyColors val="0"/>
        <c:ser>
          <c:idx val="2"/>
          <c:order val="2"/>
          <c:tx>
            <c:v>Attenuation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'L-pad'!$K$9:$K$21</c:f>
              <c:numCache>
                <c:ptCount val="13"/>
                <c:pt idx="0">
                  <c:v>-0.38831542831255217</c:v>
                </c:pt>
                <c:pt idx="1">
                  <c:v>-1.2243121433900301</c:v>
                </c:pt>
                <c:pt idx="2">
                  <c:v>-1.7258003706684737</c:v>
                </c:pt>
                <c:pt idx="3">
                  <c:v>-2.1068784981300346</c:v>
                </c:pt>
                <c:pt idx="4">
                  <c:v>-2.4251100134325903</c:v>
                </c:pt>
                <c:pt idx="5">
                  <c:v>-2.951737724135166</c:v>
                </c:pt>
                <c:pt idx="6">
                  <c:v>-3.7653971144370955</c:v>
                </c:pt>
                <c:pt idx="7">
                  <c:v>-5.180745478734558</c:v>
                </c:pt>
                <c:pt idx="8">
                  <c:v>-5.719475475333594</c:v>
                </c:pt>
                <c:pt idx="9">
                  <c:v>-6.190507127869686</c:v>
                </c:pt>
                <c:pt idx="10">
                  <c:v>-6.9897000433601875</c:v>
                </c:pt>
                <c:pt idx="11">
                  <c:v>-7.336256779912473</c:v>
                </c:pt>
                <c:pt idx="12">
                  <c:v>-7.655513706757263</c:v>
                </c:pt>
              </c:numCache>
            </c:numRef>
          </c:yVal>
          <c:smooth val="1"/>
        </c:ser>
        <c:axId val="26765219"/>
        <c:axId val="7703932"/>
      </c:scatterChart>
      <c:valAx>
        <c:axId val="28830729"/>
        <c:scaling>
          <c:orientation val="minMax"/>
          <c:max val="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Z1/Z2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8434"/>
        <c:crosses val="autoZero"/>
        <c:crossBetween val="midCat"/>
        <c:dispUnits/>
      </c:valAx>
      <c:valAx>
        <c:axId val="242684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Resistor value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30729"/>
        <c:crosses val="autoZero"/>
        <c:crossBetween val="midCat"/>
        <c:dispUnits/>
      </c:valAx>
      <c:valAx>
        <c:axId val="26765219"/>
        <c:scaling>
          <c:orientation val="minMax"/>
        </c:scaling>
        <c:axPos val="b"/>
        <c:delete val="1"/>
        <c:majorTickMark val="in"/>
        <c:minorTickMark val="none"/>
        <c:tickLblPos val="nextTo"/>
        <c:crossAx val="7703932"/>
        <c:crosses val="max"/>
        <c:crossBetween val="midCat"/>
        <c:dispUnits/>
      </c:valAx>
      <c:valAx>
        <c:axId val="7703932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652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2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2.5" top="1" bottom="5.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421875" style="0" bestFit="1" customWidth="1"/>
    <col min="11" max="11" width="10.8515625" style="0" customWidth="1"/>
    <col min="14" max="14" width="10.57421875" style="0" customWidth="1"/>
    <col min="15" max="15" width="23.421875" style="0" customWidth="1"/>
  </cols>
  <sheetData>
    <row r="1" ht="12.75">
      <c r="A1" t="s">
        <v>12</v>
      </c>
    </row>
    <row r="2" ht="12.75">
      <c r="A2" s="1">
        <v>39311</v>
      </c>
    </row>
    <row r="3" ht="12.75">
      <c r="A3" s="1"/>
    </row>
    <row r="4" spans="1:2" ht="12.75">
      <c r="A4" s="1"/>
      <c r="B4" t="s">
        <v>13</v>
      </c>
    </row>
    <row r="5" ht="12.75">
      <c r="A5" s="1"/>
    </row>
    <row r="6" ht="12.75">
      <c r="E6" t="s">
        <v>4</v>
      </c>
    </row>
    <row r="7" spans="2:13" ht="12.75">
      <c r="B7" t="s">
        <v>7</v>
      </c>
      <c r="E7" t="s">
        <v>3</v>
      </c>
      <c r="M7" t="s">
        <v>15</v>
      </c>
    </row>
    <row r="8" spans="2:14" ht="12.75">
      <c r="B8" t="s">
        <v>5</v>
      </c>
      <c r="C8" t="s">
        <v>6</v>
      </c>
      <c r="D8" t="s">
        <v>11</v>
      </c>
      <c r="E8" t="s">
        <v>1</v>
      </c>
      <c r="F8" t="s">
        <v>0</v>
      </c>
      <c r="G8" t="s">
        <v>10</v>
      </c>
      <c r="I8" t="s">
        <v>8</v>
      </c>
      <c r="J8" t="s">
        <v>9</v>
      </c>
      <c r="K8" t="s">
        <v>2</v>
      </c>
      <c r="M8" t="s">
        <v>9</v>
      </c>
      <c r="N8" t="s">
        <v>2</v>
      </c>
    </row>
    <row r="9" spans="2:14" ht="12.75">
      <c r="B9">
        <v>50.1</v>
      </c>
      <c r="C9">
        <v>50</v>
      </c>
      <c r="D9">
        <f>B9/C9</f>
        <v>1.002</v>
      </c>
      <c r="E9">
        <f>B9*(1-C9/B9)^0.5</f>
        <v>2.238302928559969</v>
      </c>
      <c r="F9">
        <f>C9/(1-C9/B9)^0.5</f>
        <v>1119.1514642799548</v>
      </c>
      <c r="G9">
        <f>F9*C9/(F9+C9)</f>
        <v>47.861697071440034</v>
      </c>
      <c r="I9">
        <f>G9/(G9+E9)</f>
        <v>0.9553232948391224</v>
      </c>
      <c r="J9">
        <f>I9^2*B9/C9</f>
        <v>0.9144678828576014</v>
      </c>
      <c r="K9">
        <f>10*LOG(J9)</f>
        <v>-0.38831542831255217</v>
      </c>
      <c r="M9">
        <f>(1/(SQRT(D9)+SQRT(D9-1)))^2</f>
        <v>0.9144678828576023</v>
      </c>
      <c r="N9">
        <f>10*LOG(M9)</f>
        <v>-0.3883154283125479</v>
      </c>
    </row>
    <row r="10" spans="2:14" ht="12.75">
      <c r="B10">
        <v>51</v>
      </c>
      <c r="C10">
        <v>50</v>
      </c>
      <c r="D10">
        <f aca="true" t="shared" si="0" ref="D10:D21">B10/C10</f>
        <v>1.02</v>
      </c>
      <c r="E10">
        <f aca="true" t="shared" si="1" ref="E10:E21">B10*(1-C10/B10)^0.5</f>
        <v>7.1414284285428575</v>
      </c>
      <c r="F10">
        <f aca="true" t="shared" si="2" ref="F10:F21">C10/(1-C10/B10)^0.5</f>
        <v>357.0714214271421</v>
      </c>
      <c r="G10">
        <f aca="true" t="shared" si="3" ref="G10:G21">F10*C10/(F10+C10)</f>
        <v>43.85857157145714</v>
      </c>
      <c r="I10">
        <f aca="true" t="shared" si="4" ref="I10:I21">G10/(G10+E10)</f>
        <v>0.8599719915971988</v>
      </c>
      <c r="J10">
        <f aca="true" t="shared" si="5" ref="J10:J21">I10^2*B10/C10</f>
        <v>0.7543428628582857</v>
      </c>
      <c r="K10">
        <f aca="true" t="shared" si="6" ref="K10:K21">10*LOG(J10)</f>
        <v>-1.2243121433900301</v>
      </c>
      <c r="M10">
        <f aca="true" t="shared" si="7" ref="M10:M21">(1/(SQRT(D10)+SQRT(D10-1)))^2</f>
        <v>0.7543428628582858</v>
      </c>
      <c r="N10">
        <f aca="true" t="shared" si="8" ref="N10:N21">10*LOG(M10)</f>
        <v>-1.2243121433900295</v>
      </c>
    </row>
    <row r="11" spans="2:14" ht="12.75">
      <c r="B11">
        <v>52</v>
      </c>
      <c r="C11">
        <v>50</v>
      </c>
      <c r="D11">
        <f t="shared" si="0"/>
        <v>1.04</v>
      </c>
      <c r="E11">
        <f t="shared" si="1"/>
        <v>10.198039027185565</v>
      </c>
      <c r="F11">
        <f t="shared" si="2"/>
        <v>254.95097567963933</v>
      </c>
      <c r="G11">
        <f t="shared" si="3"/>
        <v>41.801960972814435</v>
      </c>
      <c r="I11">
        <f t="shared" si="4"/>
        <v>0.8038838648618161</v>
      </c>
      <c r="J11">
        <f t="shared" si="5"/>
        <v>0.6720784389125773</v>
      </c>
      <c r="K11">
        <f t="shared" si="6"/>
        <v>-1.7258003706684737</v>
      </c>
      <c r="M11">
        <f t="shared" si="7"/>
        <v>0.672078438912577</v>
      </c>
      <c r="N11">
        <f t="shared" si="8"/>
        <v>-1.725800370668476</v>
      </c>
    </row>
    <row r="12" spans="2:14" ht="12.75">
      <c r="B12">
        <v>53</v>
      </c>
      <c r="C12">
        <v>50</v>
      </c>
      <c r="D12">
        <f t="shared" si="0"/>
        <v>1.06</v>
      </c>
      <c r="E12">
        <f t="shared" si="1"/>
        <v>12.60952021291849</v>
      </c>
      <c r="F12">
        <f t="shared" si="2"/>
        <v>210.1586702153082</v>
      </c>
      <c r="G12">
        <f t="shared" si="3"/>
        <v>40.3904797870815</v>
      </c>
      <c r="I12">
        <f t="shared" si="4"/>
        <v>0.7620845242845568</v>
      </c>
      <c r="J12">
        <f t="shared" si="5"/>
        <v>0.6156191914832603</v>
      </c>
      <c r="K12">
        <f t="shared" si="6"/>
        <v>-2.1068784981300346</v>
      </c>
      <c r="M12">
        <f t="shared" si="7"/>
        <v>0.6156191914832602</v>
      </c>
      <c r="N12">
        <f t="shared" si="8"/>
        <v>-2.106878498130035</v>
      </c>
    </row>
    <row r="13" spans="2:14" ht="12.75">
      <c r="B13">
        <v>54</v>
      </c>
      <c r="C13">
        <v>50</v>
      </c>
      <c r="D13">
        <f t="shared" si="0"/>
        <v>1.08</v>
      </c>
      <c r="E13">
        <f t="shared" si="1"/>
        <v>14.696938456699069</v>
      </c>
      <c r="F13">
        <f t="shared" si="2"/>
        <v>183.71173070873834</v>
      </c>
      <c r="G13">
        <f t="shared" si="3"/>
        <v>39.303061543300934</v>
      </c>
      <c r="I13">
        <f t="shared" si="4"/>
        <v>0.7278344730240914</v>
      </c>
      <c r="J13">
        <f t="shared" si="5"/>
        <v>0.5721224617320374</v>
      </c>
      <c r="K13">
        <f t="shared" si="6"/>
        <v>-2.4251100134325903</v>
      </c>
      <c r="M13">
        <f t="shared" si="7"/>
        <v>0.5721224617320371</v>
      </c>
      <c r="N13">
        <f t="shared" si="8"/>
        <v>-2.425110013432593</v>
      </c>
    </row>
    <row r="14" spans="2:14" ht="12.75">
      <c r="B14">
        <v>56</v>
      </c>
      <c r="C14">
        <v>50</v>
      </c>
      <c r="D14">
        <f t="shared" si="0"/>
        <v>1.12</v>
      </c>
      <c r="E14">
        <f t="shared" si="1"/>
        <v>18.330302779823356</v>
      </c>
      <c r="F14">
        <f t="shared" si="2"/>
        <v>152.7525231651947</v>
      </c>
      <c r="G14">
        <f t="shared" si="3"/>
        <v>37.669697220176644</v>
      </c>
      <c r="I14">
        <f t="shared" si="4"/>
        <v>0.6726731646460115</v>
      </c>
      <c r="J14">
        <f t="shared" si="5"/>
        <v>0.5067878888070657</v>
      </c>
      <c r="K14">
        <f t="shared" si="6"/>
        <v>-2.951737724135166</v>
      </c>
      <c r="M14">
        <f t="shared" si="7"/>
        <v>0.5067878888070654</v>
      </c>
      <c r="N14">
        <f t="shared" si="8"/>
        <v>-2.951737724135169</v>
      </c>
    </row>
    <row r="15" spans="2:14" ht="12.75">
      <c r="B15">
        <v>60</v>
      </c>
      <c r="C15">
        <v>50</v>
      </c>
      <c r="D15">
        <f t="shared" si="0"/>
        <v>1.2</v>
      </c>
      <c r="E15">
        <f t="shared" si="1"/>
        <v>24.494897427831777</v>
      </c>
      <c r="F15">
        <f t="shared" si="2"/>
        <v>122.47448713915892</v>
      </c>
      <c r="G15">
        <f t="shared" si="3"/>
        <v>35.50510257216822</v>
      </c>
      <c r="I15">
        <f t="shared" si="4"/>
        <v>0.591751709536137</v>
      </c>
      <c r="J15">
        <f t="shared" si="5"/>
        <v>0.42020410288672877</v>
      </c>
      <c r="K15">
        <f t="shared" si="6"/>
        <v>-3.7653971144370955</v>
      </c>
      <c r="M15">
        <f t="shared" si="7"/>
        <v>0.4202041028867289</v>
      </c>
      <c r="N15">
        <f t="shared" si="8"/>
        <v>-3.7653971144370946</v>
      </c>
    </row>
    <row r="16" spans="2:14" ht="12.75">
      <c r="B16">
        <v>70</v>
      </c>
      <c r="C16">
        <v>50</v>
      </c>
      <c r="D16">
        <f t="shared" si="0"/>
        <v>1.4</v>
      </c>
      <c r="E16">
        <f t="shared" si="1"/>
        <v>37.416573867739416</v>
      </c>
      <c r="F16">
        <f t="shared" si="2"/>
        <v>93.54143466934853</v>
      </c>
      <c r="G16">
        <f t="shared" si="3"/>
        <v>32.583426132260584</v>
      </c>
      <c r="I16">
        <f t="shared" si="4"/>
        <v>0.4654775161751512</v>
      </c>
      <c r="J16">
        <f t="shared" si="5"/>
        <v>0.3033370452904234</v>
      </c>
      <c r="K16">
        <f t="shared" si="6"/>
        <v>-5.180745478734558</v>
      </c>
      <c r="M16">
        <f t="shared" si="7"/>
        <v>0.30333704529042355</v>
      </c>
      <c r="N16">
        <f t="shared" si="8"/>
        <v>-5.180745478734555</v>
      </c>
    </row>
    <row r="17" spans="2:14" ht="12.75">
      <c r="B17">
        <v>75</v>
      </c>
      <c r="C17">
        <v>50</v>
      </c>
      <c r="D17">
        <f t="shared" si="0"/>
        <v>1.5</v>
      </c>
      <c r="E17">
        <f t="shared" si="1"/>
        <v>43.30127018922194</v>
      </c>
      <c r="F17">
        <f t="shared" si="2"/>
        <v>86.60254037844385</v>
      </c>
      <c r="G17">
        <f t="shared" si="3"/>
        <v>31.698729810778065</v>
      </c>
      <c r="I17">
        <f t="shared" si="4"/>
        <v>0.4226497308103742</v>
      </c>
      <c r="J17">
        <f t="shared" si="5"/>
        <v>0.2679491924311227</v>
      </c>
      <c r="K17">
        <f t="shared" si="6"/>
        <v>-5.719475475333594</v>
      </c>
      <c r="M17">
        <f t="shared" si="7"/>
        <v>0.26794919243112275</v>
      </c>
      <c r="N17">
        <f t="shared" si="8"/>
        <v>-5.719475475333593</v>
      </c>
    </row>
    <row r="18" spans="2:14" ht="12.75">
      <c r="B18">
        <v>80</v>
      </c>
      <c r="C18">
        <v>50</v>
      </c>
      <c r="D18">
        <f t="shared" si="0"/>
        <v>1.6</v>
      </c>
      <c r="E18">
        <f t="shared" si="1"/>
        <v>48.98979485566356</v>
      </c>
      <c r="F18">
        <f t="shared" si="2"/>
        <v>81.64965809277261</v>
      </c>
      <c r="G18">
        <f t="shared" si="3"/>
        <v>31.010205144336442</v>
      </c>
      <c r="I18">
        <f t="shared" si="4"/>
        <v>0.38762756430420553</v>
      </c>
      <c r="J18">
        <f t="shared" si="5"/>
        <v>0.24040820577345762</v>
      </c>
      <c r="K18">
        <f t="shared" si="6"/>
        <v>-6.190507127869686</v>
      </c>
      <c r="M18">
        <f t="shared" si="7"/>
        <v>0.24040820577345748</v>
      </c>
      <c r="N18">
        <f t="shared" si="8"/>
        <v>-6.1905071278696875</v>
      </c>
    </row>
    <row r="19" spans="2:14" ht="12.75">
      <c r="B19">
        <v>90</v>
      </c>
      <c r="C19">
        <v>50</v>
      </c>
      <c r="D19">
        <f t="shared" si="0"/>
        <v>1.8</v>
      </c>
      <c r="E19">
        <f t="shared" si="1"/>
        <v>60</v>
      </c>
      <c r="F19">
        <f t="shared" si="2"/>
        <v>75</v>
      </c>
      <c r="G19">
        <f t="shared" si="3"/>
        <v>30</v>
      </c>
      <c r="I19">
        <f t="shared" si="4"/>
        <v>0.3333333333333333</v>
      </c>
      <c r="J19">
        <f t="shared" si="5"/>
        <v>0.2</v>
      </c>
      <c r="K19">
        <f t="shared" si="6"/>
        <v>-6.9897000433601875</v>
      </c>
      <c r="M19">
        <f t="shared" si="7"/>
        <v>0.19999999999999998</v>
      </c>
      <c r="N19">
        <f t="shared" si="8"/>
        <v>-6.989700043360188</v>
      </c>
    </row>
    <row r="20" spans="2:14" ht="12.75">
      <c r="B20">
        <v>95</v>
      </c>
      <c r="C20">
        <v>50</v>
      </c>
      <c r="D20">
        <f t="shared" si="0"/>
        <v>1.9</v>
      </c>
      <c r="E20">
        <f t="shared" si="1"/>
        <v>65.3834841531101</v>
      </c>
      <c r="F20">
        <f t="shared" si="2"/>
        <v>72.64831572567789</v>
      </c>
      <c r="G20">
        <f t="shared" si="3"/>
        <v>29.616515846889897</v>
      </c>
      <c r="I20">
        <f t="shared" si="4"/>
        <v>0.3117527983883147</v>
      </c>
      <c r="J20">
        <f t="shared" si="5"/>
        <v>0.18466063387559586</v>
      </c>
      <c r="K20">
        <f t="shared" si="6"/>
        <v>-7.336256779912473</v>
      </c>
      <c r="M20">
        <f t="shared" si="7"/>
        <v>0.1846606338755959</v>
      </c>
      <c r="N20">
        <f t="shared" si="8"/>
        <v>-7.336256779912473</v>
      </c>
    </row>
    <row r="21" spans="2:14" ht="12.75">
      <c r="B21">
        <v>100</v>
      </c>
      <c r="C21">
        <v>50</v>
      </c>
      <c r="D21">
        <f t="shared" si="0"/>
        <v>2</v>
      </c>
      <c r="E21">
        <f t="shared" si="1"/>
        <v>70.71067811865476</v>
      </c>
      <c r="F21">
        <f t="shared" si="2"/>
        <v>70.71067811865474</v>
      </c>
      <c r="G21">
        <f t="shared" si="3"/>
        <v>29.289321881345245</v>
      </c>
      <c r="I21">
        <f t="shared" si="4"/>
        <v>0.2928932188134524</v>
      </c>
      <c r="J21">
        <f t="shared" si="5"/>
        <v>0.17157287525380982</v>
      </c>
      <c r="K21">
        <f t="shared" si="6"/>
        <v>-7.655513706757263</v>
      </c>
      <c r="M21">
        <f t="shared" si="7"/>
        <v>0.17157287525380993</v>
      </c>
      <c r="N21">
        <f t="shared" si="8"/>
        <v>-7.655513706757261</v>
      </c>
    </row>
    <row r="24" ht="12.75">
      <c r="B24" t="s">
        <v>14</v>
      </c>
    </row>
    <row r="25" spans="2:14" ht="12.75">
      <c r="B25" s="2">
        <v>75</v>
      </c>
      <c r="C25" s="2">
        <v>50</v>
      </c>
      <c r="D25">
        <f>B25/C25</f>
        <v>1.5</v>
      </c>
      <c r="E25">
        <f>B25*(1-C25/B25)^0.5</f>
        <v>43.30127018922194</v>
      </c>
      <c r="F25">
        <f>C25/(1-C25/B25)^0.5</f>
        <v>86.60254037844385</v>
      </c>
      <c r="G25">
        <f>F25*C25/(F25+C25)</f>
        <v>31.698729810778065</v>
      </c>
      <c r="H25">
        <f>F25*E25</f>
        <v>3750</v>
      </c>
      <c r="I25">
        <f>G25/(G25+E25)</f>
        <v>0.4226497308103742</v>
      </c>
      <c r="J25">
        <f>I25^2*B25/C25</f>
        <v>0.2679491924311227</v>
      </c>
      <c r="K25">
        <f>10*LOG(J25)</f>
        <v>-5.719475475333594</v>
      </c>
      <c r="M25">
        <f>(1/(SQRT(D25)+SQRT(D25-1)))^2</f>
        <v>0.26794919243112275</v>
      </c>
      <c r="N25">
        <f>10*LOG(M25)</f>
        <v>-5.719475475333593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L-pad_attenuator_101_Rev1.xls</dc:title>
  <dc:subject/>
  <dc:creator>Unknown Editor</dc:creator>
  <cp:keywords/>
  <dc:description/>
  <cp:lastModifiedBy>Brenda</cp:lastModifiedBy>
  <dcterms:created xsi:type="dcterms:W3CDTF">2007-01-13T03:30:04Z</dcterms:created>
  <dcterms:modified xsi:type="dcterms:W3CDTF">2007-08-17T20:16:56Z</dcterms:modified>
  <cp:category/>
  <cp:version/>
  <cp:contentType/>
  <cp:contentStatus/>
</cp:coreProperties>
</file>