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35" windowHeight="6690" activeTab="3"/>
  </bookViews>
  <sheets>
    <sheet name="Standard mil spec values" sheetId="1" r:id="rId1"/>
    <sheet name="PI_ATTEN" sheetId="2" r:id="rId2"/>
    <sheet name="Standard Attenuators" sheetId="3" r:id="rId3"/>
    <sheet name="Readme" sheetId="4" r:id="rId4"/>
  </sheets>
  <definedNames/>
  <calcPr fullCalcOnLoad="1"/>
</workbook>
</file>

<file path=xl/sharedStrings.xml><?xml version="1.0" encoding="utf-8"?>
<sst xmlns="http://schemas.openxmlformats.org/spreadsheetml/2006/main" count="29" uniqueCount="13">
  <si>
    <t>Ro =</t>
  </si>
  <si>
    <t>R1</t>
  </si>
  <si>
    <t>R2</t>
  </si>
  <si>
    <t>|S21|,dB</t>
  </si>
  <si>
    <t>R3</t>
  </si>
  <si>
    <t>|S11|,dB</t>
  </si>
  <si>
    <t>|S22|,dB</t>
  </si>
  <si>
    <t>Zin</t>
  </si>
  <si>
    <t>Zout</t>
  </si>
  <si>
    <t>Attenuation (dB)</t>
  </si>
  <si>
    <t>K</t>
  </si>
  <si>
    <t>percent tolerance</t>
  </si>
  <si>
    <t>&lt;-----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</si>
</sst>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0" fontId="0" fillId="0" borderId="11" xfId="0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323850</xdr:colOff>
      <xdr:row>45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15175" cy="875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46</xdr:row>
      <xdr:rowOff>152400</xdr:rowOff>
    </xdr:from>
    <xdr:to>
      <xdr:col>11</xdr:col>
      <xdr:colOff>247650</xdr:colOff>
      <xdr:row>63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915400"/>
          <a:ext cx="70008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142875</xdr:rowOff>
    </xdr:from>
    <xdr:to>
      <xdr:col>10</xdr:col>
      <xdr:colOff>323850</xdr:colOff>
      <xdr:row>28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04925" y="628650"/>
          <a:ext cx="5114925" cy="405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Revised April 30, 2009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 use pi-pad attenuator tool.
The first tab lists the values from MIL-STD-55342 that define the resistor values in the 1%, 2%, 5% and 10% families (always a good reference).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The "Standard Attenuators" tab gives the exact values of resistors caluclated from the pi-pad attenuator in 1-dB steps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the "PI_ATTEN" tab replaces the ideal values with real ones (from the 1% family).  It goes further and tweaks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series and shunt resistors in a way to provide a fine step size (~0.2dB).  The magnitude of S11 and S22 is shown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demonstrate that as you make small attenuator steps and deviate from the symmetrical nature of the pi-pad to do so,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in/output match is still quite good.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Questions of comments? Send them to: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Unknown Editor@microwaves101.com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22">
      <selection activeCell="O29" sqref="O29"/>
    </sheetView>
  </sheetViews>
  <sheetFormatPr defaultColWidth="9.140625" defaultRowHeight="12.75"/>
  <cols>
    <col min="1" max="1" width="9.28125" style="7" customWidth="1"/>
    <col min="2" max="9" width="9.28125" style="0" customWidth="1"/>
    <col min="12" max="12" width="13.8515625" style="0" customWidth="1"/>
  </cols>
  <sheetData>
    <row r="1" spans="1:5" s="20" customFormat="1" ht="15" customHeight="1">
      <c r="A1" s="18"/>
      <c r="B1" s="19"/>
      <c r="C1" s="19"/>
      <c r="D1" s="19"/>
      <c r="E1" s="19"/>
    </row>
    <row r="2" spans="1:5" s="20" customFormat="1" ht="15" customHeight="1">
      <c r="A2" s="18"/>
      <c r="B2" s="19"/>
      <c r="C2" s="19"/>
      <c r="D2" s="19"/>
      <c r="E2" s="19"/>
    </row>
    <row r="3" spans="1:5" s="20" customFormat="1" ht="15" customHeight="1">
      <c r="A3" s="18"/>
      <c r="B3" s="19"/>
      <c r="C3" s="19"/>
      <c r="D3" s="19"/>
      <c r="E3" s="19"/>
    </row>
    <row r="4" spans="1:5" s="20" customFormat="1" ht="15" customHeight="1">
      <c r="A4" s="18"/>
      <c r="B4" s="19"/>
      <c r="C4" s="19"/>
      <c r="D4" s="19"/>
      <c r="E4" s="19"/>
    </row>
    <row r="5" spans="1:5" s="20" customFormat="1" ht="15" customHeight="1">
      <c r="A5" s="18"/>
      <c r="B5" s="19"/>
      <c r="C5" s="19"/>
      <c r="D5" s="19"/>
      <c r="E5" s="19"/>
    </row>
    <row r="6" spans="1:13" s="20" customFormat="1" ht="15" customHeight="1">
      <c r="A6" s="18"/>
      <c r="B6" s="19"/>
      <c r="C6" s="19"/>
      <c r="D6" s="19"/>
      <c r="E6" s="19"/>
      <c r="L6" s="32" t="s">
        <v>12</v>
      </c>
      <c r="M6" s="20" t="s">
        <v>11</v>
      </c>
    </row>
    <row r="7" spans="1:5" s="20" customFormat="1" ht="15" customHeight="1">
      <c r="A7" s="18"/>
      <c r="B7" s="19"/>
      <c r="C7" s="19"/>
      <c r="D7" s="19"/>
      <c r="E7" s="19"/>
    </row>
    <row r="8" spans="1:5" s="20" customFormat="1" ht="15" customHeight="1">
      <c r="A8" s="18"/>
      <c r="B8" s="19"/>
      <c r="C8" s="19"/>
      <c r="D8" s="19"/>
      <c r="E8" s="19"/>
    </row>
    <row r="9" spans="1:5" s="20" customFormat="1" ht="15" customHeight="1">
      <c r="A9" s="18"/>
      <c r="B9" s="19"/>
      <c r="C9" s="19"/>
      <c r="D9" s="19"/>
      <c r="E9" s="19"/>
    </row>
    <row r="10" spans="1:5" s="20" customFormat="1" ht="15" customHeight="1">
      <c r="A10" s="18"/>
      <c r="B10" s="19"/>
      <c r="C10" s="19"/>
      <c r="D10" s="19"/>
      <c r="E10" s="19"/>
    </row>
    <row r="11" spans="1:5" s="20" customFormat="1" ht="15" customHeight="1">
      <c r="A11" s="18"/>
      <c r="B11" s="19"/>
      <c r="C11" s="19"/>
      <c r="D11" s="19"/>
      <c r="E11" s="19"/>
    </row>
    <row r="12" spans="1:5" s="20" customFormat="1" ht="15" customHeight="1">
      <c r="A12" s="18"/>
      <c r="B12" s="19"/>
      <c r="C12" s="19"/>
      <c r="D12" s="19"/>
      <c r="E12" s="19"/>
    </row>
    <row r="13" spans="1:5" s="20" customFormat="1" ht="15" customHeight="1">
      <c r="A13" s="18"/>
      <c r="B13" s="19"/>
      <c r="C13" s="19"/>
      <c r="D13" s="19"/>
      <c r="E13" s="19"/>
    </row>
    <row r="14" spans="1:4" s="20" customFormat="1" ht="15" customHeight="1">
      <c r="A14" s="18"/>
      <c r="B14" s="19"/>
      <c r="C14" s="19"/>
      <c r="D14" s="19"/>
    </row>
    <row r="15" spans="1:4" s="20" customFormat="1" ht="15" customHeight="1">
      <c r="A15" s="18"/>
      <c r="B15" s="19"/>
      <c r="C15" s="19"/>
      <c r="D15" s="19"/>
    </row>
    <row r="16" spans="1:4" s="20" customFormat="1" ht="15" customHeight="1">
      <c r="A16" s="18"/>
      <c r="B16" s="19"/>
      <c r="C16" s="19"/>
      <c r="D16" s="19"/>
    </row>
    <row r="17" spans="1:4" s="20" customFormat="1" ht="15" customHeight="1">
      <c r="A17" s="18"/>
      <c r="B17" s="19"/>
      <c r="C17" s="19"/>
      <c r="D17" s="19"/>
    </row>
    <row r="18" spans="1:4" s="20" customFormat="1" ht="15" customHeight="1">
      <c r="A18" s="18"/>
      <c r="B18" s="19"/>
      <c r="C18" s="19"/>
      <c r="D18" s="19"/>
    </row>
    <row r="19" spans="1:4" s="20" customFormat="1" ht="15" customHeight="1">
      <c r="A19" s="18"/>
      <c r="B19" s="19"/>
      <c r="C19" s="19"/>
      <c r="D19" s="19"/>
    </row>
    <row r="20" spans="1:4" s="20" customFormat="1" ht="15" customHeight="1">
      <c r="A20" s="19"/>
      <c r="B20" s="19"/>
      <c r="C20" s="19"/>
      <c r="D20" s="19"/>
    </row>
    <row r="21" spans="1:4" s="20" customFormat="1" ht="15" customHeight="1">
      <c r="A21" s="19"/>
      <c r="B21" s="19"/>
      <c r="C21" s="19"/>
      <c r="D21" s="19"/>
    </row>
    <row r="22" spans="1:4" s="20" customFormat="1" ht="15" customHeight="1">
      <c r="A22" s="19"/>
      <c r="B22" s="19"/>
      <c r="C22" s="19"/>
      <c r="D22" s="19"/>
    </row>
    <row r="23" spans="1:4" s="20" customFormat="1" ht="15" customHeight="1">
      <c r="A23" s="19"/>
      <c r="C23" s="19"/>
      <c r="D23" s="19"/>
    </row>
    <row r="24" spans="1:4" s="20" customFormat="1" ht="15" customHeight="1">
      <c r="A24" s="19"/>
      <c r="C24" s="19"/>
      <c r="D24" s="19"/>
    </row>
    <row r="25" spans="1:4" s="20" customFormat="1" ht="15" customHeight="1">
      <c r="A25" s="19"/>
      <c r="C25" s="19"/>
      <c r="D25" s="19"/>
    </row>
    <row r="26" spans="1:4" s="20" customFormat="1" ht="15" customHeight="1">
      <c r="A26" s="19"/>
      <c r="C26" s="19"/>
      <c r="D26" s="19"/>
    </row>
    <row r="27" spans="1:4" s="20" customFormat="1" ht="15" customHeight="1">
      <c r="A27" s="19"/>
      <c r="C27" s="19"/>
      <c r="D27" s="19"/>
    </row>
    <row r="28" spans="1:4" s="20" customFormat="1" ht="15" customHeight="1">
      <c r="A28" s="19"/>
      <c r="C28" s="19"/>
      <c r="D28" s="19"/>
    </row>
    <row r="29" spans="1:4" s="20" customFormat="1" ht="15" customHeight="1">
      <c r="A29" s="19"/>
      <c r="C29" s="19"/>
      <c r="D29" s="19"/>
    </row>
    <row r="30" spans="1:3" s="20" customFormat="1" ht="15" customHeight="1">
      <c r="A30" s="19"/>
      <c r="C30" s="19"/>
    </row>
    <row r="31" spans="1:3" s="20" customFormat="1" ht="15" customHeight="1">
      <c r="A31" s="19"/>
      <c r="C31" s="19"/>
    </row>
    <row r="32" spans="1:3" s="20" customFormat="1" ht="15" customHeight="1">
      <c r="A32" s="19"/>
      <c r="C32" s="19"/>
    </row>
    <row r="33" spans="1:3" s="20" customFormat="1" ht="15" customHeight="1">
      <c r="A33" s="19"/>
      <c r="C33" s="19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2:13" ht="15" customHeight="1">
      <c r="L53" s="32" t="s">
        <v>12</v>
      </c>
      <c r="M53" s="20" t="s">
        <v>11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printOptions/>
  <pageMargins left="0.51" right="0.46" top="1" bottom="0.77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N25" sqref="N25"/>
    </sheetView>
  </sheetViews>
  <sheetFormatPr defaultColWidth="9.140625" defaultRowHeight="12.75"/>
  <sheetData>
    <row r="1" spans="1:6" ht="19.5" customHeight="1">
      <c r="A1" s="6"/>
      <c r="B1" s="5"/>
      <c r="C1" s="5"/>
      <c r="D1" s="3" t="s">
        <v>0</v>
      </c>
      <c r="E1" s="4">
        <v>50</v>
      </c>
      <c r="F1" s="4"/>
    </row>
    <row r="2" spans="1:8" ht="27.75" customHeight="1" thickBot="1">
      <c r="A2" s="8" t="s">
        <v>1</v>
      </c>
      <c r="B2" s="8" t="s">
        <v>2</v>
      </c>
      <c r="C2" s="8" t="s">
        <v>4</v>
      </c>
      <c r="D2" s="8" t="s">
        <v>3</v>
      </c>
      <c r="E2" s="8" t="s">
        <v>7</v>
      </c>
      <c r="F2" s="8" t="s">
        <v>8</v>
      </c>
      <c r="G2" s="8" t="s">
        <v>5</v>
      </c>
      <c r="H2" s="8" t="s">
        <v>6</v>
      </c>
    </row>
    <row r="3" spans="1:9" ht="13.5" customHeight="1" thickTop="1">
      <c r="A3" s="15">
        <v>10</v>
      </c>
      <c r="B3" s="16">
        <v>665</v>
      </c>
      <c r="C3" s="17">
        <v>665</v>
      </c>
      <c r="D3" s="10">
        <f>20*LOG(2/A3/$E$1/((1/A3+1/B3+1/$E$1)*(1/A3+1/C3+1/$E$1)-1/A3/A3))</f>
        <v>-1.5167100474704285</v>
      </c>
      <c r="E3" s="10">
        <f aca="true" t="shared" si="0" ref="E3:E34">$B3*($A3+$E$1*$C3/($E$1+$C3))/($A3+$B3+$E$1*$C3/($E$1+$C3))</f>
        <v>52.078507390356194</v>
      </c>
      <c r="F3" s="10">
        <f aca="true" t="shared" si="1" ref="F3:F34">$C3*($A3+$E$1*$B3/($E$1+$B3))/($A3+$C3+$E$1*$B3/($E$1+$B3))</f>
        <v>52.078507390356194</v>
      </c>
      <c r="G3" s="10">
        <f aca="true" t="shared" si="2" ref="G3:G35">20*LOG(ABS(($E3-$E$1)/($E3+$E$1)))</f>
        <v>-33.82365476137238</v>
      </c>
      <c r="H3" s="10">
        <f aca="true" t="shared" si="3" ref="H3:H35">20*LOG(ABS(($F3-$E$1)/($F3+$E$1)))</f>
        <v>-33.82365476137238</v>
      </c>
      <c r="I3" s="21"/>
    </row>
    <row r="4" spans="1:9" ht="13.5" customHeight="1">
      <c r="A4" s="12">
        <v>10</v>
      </c>
      <c r="B4" s="13">
        <v>499</v>
      </c>
      <c r="C4" s="14">
        <v>499</v>
      </c>
      <c r="D4" s="10">
        <f>20*LOG(2/A4/$E$1/((1/A4+1/B4+1/$E$1)*(1/A4+1/C4+1/$E$1)-1/A4/A4))</f>
        <v>-1.7360523669999188</v>
      </c>
      <c r="E4" s="9">
        <f t="shared" si="0"/>
        <v>49.90147540498898</v>
      </c>
      <c r="F4" s="9">
        <f t="shared" si="1"/>
        <v>49.90147540498898</v>
      </c>
      <c r="G4" s="9">
        <f t="shared" si="2"/>
        <v>-60.12054487674504</v>
      </c>
      <c r="H4" s="9">
        <f t="shared" si="3"/>
        <v>-60.12054487674504</v>
      </c>
      <c r="I4" s="21"/>
    </row>
    <row r="5" spans="1:9" ht="13.5" customHeight="1">
      <c r="A5" s="12">
        <v>12.1</v>
      </c>
      <c r="B5" s="13">
        <v>432</v>
      </c>
      <c r="C5" s="14">
        <v>432</v>
      </c>
      <c r="D5" s="10">
        <f aca="true" t="shared" si="4" ref="D5:D51">20*LOG(2/A5/$E$1/((1/A5+1/B5+1/$E$1)*(1/A5+1/C5+1/$E$1)-1/A5/A5))</f>
        <v>-2.0512184884624736</v>
      </c>
      <c r="E5" s="9">
        <f t="shared" si="0"/>
        <v>50.28813330606196</v>
      </c>
      <c r="F5" s="9">
        <f t="shared" si="1"/>
        <v>50.28813330606196</v>
      </c>
      <c r="G5" s="9">
        <f t="shared" si="2"/>
        <v>-50.83312170688332</v>
      </c>
      <c r="H5" s="9">
        <f t="shared" si="3"/>
        <v>-50.83312170688332</v>
      </c>
      <c r="I5" s="21"/>
    </row>
    <row r="6" spans="1:9" ht="13.5" customHeight="1">
      <c r="A6" s="12">
        <v>12.1</v>
      </c>
      <c r="B6" s="13">
        <v>357</v>
      </c>
      <c r="C6" s="14">
        <v>357</v>
      </c>
      <c r="D6" s="10">
        <f t="shared" si="4"/>
        <v>-2.260962877564208</v>
      </c>
      <c r="E6" s="9">
        <f t="shared" si="0"/>
        <v>48.37501584126487</v>
      </c>
      <c r="F6" s="9">
        <f t="shared" si="1"/>
        <v>48.37501584126487</v>
      </c>
      <c r="G6" s="9">
        <f t="shared" si="2"/>
        <v>-35.640713674281095</v>
      </c>
      <c r="H6" s="9">
        <f t="shared" si="3"/>
        <v>-35.640713674281095</v>
      </c>
      <c r="I6" s="21"/>
    </row>
    <row r="7" spans="1:9" ht="13.5" customHeight="1">
      <c r="A7" s="12">
        <v>15</v>
      </c>
      <c r="B7" s="13">
        <v>357</v>
      </c>
      <c r="C7" s="14">
        <v>357</v>
      </c>
      <c r="D7" s="10">
        <f t="shared" si="4"/>
        <v>-2.509724095396386</v>
      </c>
      <c r="E7" s="9">
        <f t="shared" si="0"/>
        <v>50.527225353610554</v>
      </c>
      <c r="F7" s="9">
        <f t="shared" si="1"/>
        <v>50.527225353610554</v>
      </c>
      <c r="G7" s="9">
        <f t="shared" si="2"/>
        <v>-45.60574818027112</v>
      </c>
      <c r="H7" s="9">
        <f t="shared" si="3"/>
        <v>-45.60574818027112</v>
      </c>
      <c r="I7" s="21"/>
    </row>
    <row r="8" spans="1:9" ht="13.5" customHeight="1">
      <c r="A8" s="12">
        <v>15</v>
      </c>
      <c r="B8" s="13">
        <v>332</v>
      </c>
      <c r="C8" s="14">
        <v>332</v>
      </c>
      <c r="D8" s="10">
        <f t="shared" si="4"/>
        <v>-2.6014319844359606</v>
      </c>
      <c r="E8" s="9">
        <f t="shared" si="0"/>
        <v>49.70406425573569</v>
      </c>
      <c r="F8" s="9">
        <f t="shared" si="1"/>
        <v>49.70406425573569</v>
      </c>
      <c r="G8" s="9">
        <f t="shared" si="2"/>
        <v>-50.55030875608483</v>
      </c>
      <c r="H8" s="9">
        <f t="shared" si="3"/>
        <v>-50.55030875608483</v>
      </c>
      <c r="I8" s="21"/>
    </row>
    <row r="9" spans="1:9" ht="13.5" customHeight="1">
      <c r="A9" s="12">
        <v>15</v>
      </c>
      <c r="B9" s="13">
        <v>301</v>
      </c>
      <c r="C9" s="14">
        <v>301</v>
      </c>
      <c r="D9" s="10">
        <f t="shared" si="4"/>
        <v>-2.7349557539320664</v>
      </c>
      <c r="E9" s="9">
        <f t="shared" si="0"/>
        <v>48.5433767842116</v>
      </c>
      <c r="F9" s="9">
        <f t="shared" si="1"/>
        <v>48.5433767842116</v>
      </c>
      <c r="G9" s="9">
        <f t="shared" si="2"/>
        <v>-36.60560425317152</v>
      </c>
      <c r="H9" s="9">
        <f t="shared" si="3"/>
        <v>-36.60560425317152</v>
      </c>
      <c r="I9" s="21"/>
    </row>
    <row r="10" spans="1:9" ht="13.5" customHeight="1">
      <c r="A10" s="12">
        <v>18.2</v>
      </c>
      <c r="B10" s="13">
        <v>301</v>
      </c>
      <c r="C10" s="14">
        <v>301</v>
      </c>
      <c r="D10" s="10">
        <f t="shared" si="4"/>
        <v>-3.0065312996581888</v>
      </c>
      <c r="E10" s="9">
        <f t="shared" si="0"/>
        <v>50.774559915398</v>
      </c>
      <c r="F10" s="9">
        <f t="shared" si="1"/>
        <v>50.774559915398</v>
      </c>
      <c r="G10" s="9">
        <f t="shared" si="2"/>
        <v>-42.285917847911364</v>
      </c>
      <c r="H10" s="9">
        <f t="shared" si="3"/>
        <v>-42.285917847911364</v>
      </c>
      <c r="I10" s="21"/>
    </row>
    <row r="11" spans="1:9" ht="13.5" customHeight="1">
      <c r="A11" s="12">
        <v>20</v>
      </c>
      <c r="B11" s="13">
        <v>274</v>
      </c>
      <c r="C11" s="14">
        <v>274</v>
      </c>
      <c r="D11" s="10">
        <f t="shared" si="4"/>
        <v>-3.299745724490111</v>
      </c>
      <c r="E11" s="9">
        <f t="shared" si="0"/>
        <v>50.74819193068761</v>
      </c>
      <c r="F11" s="9">
        <f t="shared" si="1"/>
        <v>50.74819193068761</v>
      </c>
      <c r="G11" s="9">
        <f t="shared" si="2"/>
        <v>-42.5844848173383</v>
      </c>
      <c r="H11" s="9">
        <f t="shared" si="3"/>
        <v>-42.5844848173383</v>
      </c>
      <c r="I11" s="21"/>
    </row>
    <row r="12" spans="1:9" ht="13.5" customHeight="1">
      <c r="A12" s="12">
        <v>20</v>
      </c>
      <c r="B12" s="13">
        <v>249</v>
      </c>
      <c r="C12" s="14">
        <v>249</v>
      </c>
      <c r="D12" s="10">
        <f t="shared" si="4"/>
        <v>-3.4589957159331117</v>
      </c>
      <c r="E12" s="9">
        <f t="shared" si="0"/>
        <v>49.408059775411544</v>
      </c>
      <c r="F12" s="9">
        <f t="shared" si="1"/>
        <v>49.408059775411544</v>
      </c>
      <c r="G12" s="9">
        <f t="shared" si="2"/>
        <v>-44.502874889613516</v>
      </c>
      <c r="H12" s="9">
        <f t="shared" si="3"/>
        <v>-44.502874889613516</v>
      </c>
      <c r="I12" s="21"/>
    </row>
    <row r="13" spans="1:9" ht="13.5" customHeight="1">
      <c r="A13" s="12">
        <v>22.1</v>
      </c>
      <c r="B13" s="13">
        <v>249</v>
      </c>
      <c r="C13" s="14">
        <v>249</v>
      </c>
      <c r="D13" s="10">
        <f t="shared" si="4"/>
        <v>-3.6338390513093604</v>
      </c>
      <c r="E13" s="9">
        <f t="shared" si="0"/>
        <v>50.748293477947016</v>
      </c>
      <c r="F13" s="9">
        <f t="shared" si="1"/>
        <v>50.748293477947016</v>
      </c>
      <c r="G13" s="9">
        <f t="shared" si="2"/>
        <v>-42.58331477239521</v>
      </c>
      <c r="H13" s="9">
        <f t="shared" si="3"/>
        <v>-42.58331477239521</v>
      </c>
      <c r="I13" s="21"/>
    </row>
    <row r="14" spans="1:9" ht="13.5" customHeight="1">
      <c r="A14" s="12">
        <v>22.1</v>
      </c>
      <c r="B14" s="13">
        <v>221</v>
      </c>
      <c r="C14" s="14">
        <v>221</v>
      </c>
      <c r="D14" s="10">
        <f t="shared" si="4"/>
        <v>-3.8544513548660624</v>
      </c>
      <c r="E14" s="9">
        <f t="shared" si="0"/>
        <v>48.94886526860098</v>
      </c>
      <c r="F14" s="9">
        <f t="shared" si="1"/>
        <v>48.94886526860098</v>
      </c>
      <c r="G14" s="9">
        <f t="shared" si="2"/>
        <v>-39.47504863883618</v>
      </c>
      <c r="H14" s="9">
        <f t="shared" si="3"/>
        <v>-39.47504863883618</v>
      </c>
      <c r="I14" s="21"/>
    </row>
    <row r="15" spans="1:9" ht="13.5" customHeight="1">
      <c r="A15" s="12">
        <v>24.9</v>
      </c>
      <c r="B15" s="13">
        <v>221</v>
      </c>
      <c r="C15" s="14">
        <v>221</v>
      </c>
      <c r="D15" s="10">
        <f t="shared" si="4"/>
        <v>-4.0859789484409434</v>
      </c>
      <c r="E15" s="9">
        <f t="shared" si="0"/>
        <v>50.629316414571456</v>
      </c>
      <c r="F15" s="9">
        <f t="shared" si="1"/>
        <v>50.629316414571456</v>
      </c>
      <c r="G15" s="9">
        <f t="shared" si="2"/>
        <v>-44.07710925634233</v>
      </c>
      <c r="H15" s="9">
        <f t="shared" si="3"/>
        <v>-44.07710925634233</v>
      </c>
      <c r="I15" s="21"/>
    </row>
    <row r="16" spans="1:9" ht="13.5" customHeight="1">
      <c r="A16" s="12">
        <v>24.9</v>
      </c>
      <c r="B16" s="13">
        <v>200</v>
      </c>
      <c r="C16" s="14">
        <v>200</v>
      </c>
      <c r="D16" s="10">
        <f t="shared" si="4"/>
        <v>-4.291910284193412</v>
      </c>
      <c r="E16" s="9">
        <f t="shared" si="0"/>
        <v>48.99962249905626</v>
      </c>
      <c r="F16" s="9">
        <f t="shared" si="1"/>
        <v>48.99962249905626</v>
      </c>
      <c r="G16" s="9">
        <f t="shared" si="2"/>
        <v>-39.909392458575844</v>
      </c>
      <c r="H16" s="9">
        <f t="shared" si="3"/>
        <v>-39.909392458575844</v>
      </c>
      <c r="I16" s="21"/>
    </row>
    <row r="17" spans="1:9" ht="13.5" customHeight="1">
      <c r="A17" s="12">
        <v>27.4</v>
      </c>
      <c r="B17" s="13">
        <v>200</v>
      </c>
      <c r="C17" s="14">
        <v>200</v>
      </c>
      <c r="D17" s="10">
        <f t="shared" si="4"/>
        <v>-4.496486147592992</v>
      </c>
      <c r="E17" s="9">
        <f t="shared" si="0"/>
        <v>50.411368735976076</v>
      </c>
      <c r="F17" s="9">
        <f t="shared" si="1"/>
        <v>50.411368735976076</v>
      </c>
      <c r="G17" s="9">
        <f t="shared" si="2"/>
        <v>-47.75103209754677</v>
      </c>
      <c r="H17" s="9">
        <f t="shared" si="3"/>
        <v>-47.75103209754677</v>
      </c>
      <c r="I17" s="21"/>
    </row>
    <row r="18" spans="1:9" ht="13.5" customHeight="1">
      <c r="A18" s="12">
        <v>27.4</v>
      </c>
      <c r="B18" s="13">
        <v>182</v>
      </c>
      <c r="C18" s="14">
        <v>182</v>
      </c>
      <c r="D18" s="10">
        <f t="shared" si="4"/>
        <v>-4.7103396420590755</v>
      </c>
      <c r="E18" s="9">
        <f t="shared" si="0"/>
        <v>48.77077987822638</v>
      </c>
      <c r="F18" s="9">
        <f t="shared" si="1"/>
        <v>48.77077987822638</v>
      </c>
      <c r="G18" s="9">
        <f t="shared" si="2"/>
        <v>-38.09997644112495</v>
      </c>
      <c r="H18" s="9">
        <f t="shared" si="3"/>
        <v>-38.09997644112495</v>
      </c>
      <c r="I18" s="21"/>
    </row>
    <row r="19" spans="1:9" ht="13.5" customHeight="1">
      <c r="A19" s="12">
        <v>27.4</v>
      </c>
      <c r="B19" s="13">
        <v>162</v>
      </c>
      <c r="C19" s="14">
        <v>162</v>
      </c>
      <c r="D19" s="10">
        <f t="shared" si="4"/>
        <v>-4.998043914483213</v>
      </c>
      <c r="E19" s="9">
        <f t="shared" si="0"/>
        <v>46.69626633065853</v>
      </c>
      <c r="F19" s="9">
        <f t="shared" si="1"/>
        <v>46.69626633065853</v>
      </c>
      <c r="G19" s="9">
        <f t="shared" si="2"/>
        <v>-29.32809351783799</v>
      </c>
      <c r="H19" s="9">
        <f t="shared" si="3"/>
        <v>-29.32809351783799</v>
      </c>
      <c r="I19" s="21"/>
    </row>
    <row r="20" spans="1:9" ht="13.5" customHeight="1">
      <c r="A20" s="12">
        <v>33.2</v>
      </c>
      <c r="B20" s="13">
        <v>182</v>
      </c>
      <c r="C20" s="14">
        <v>182</v>
      </c>
      <c r="D20" s="10">
        <f t="shared" si="4"/>
        <v>-5.173704292833356</v>
      </c>
      <c r="E20" s="9">
        <f t="shared" si="0"/>
        <v>51.807950340864444</v>
      </c>
      <c r="F20" s="9">
        <f t="shared" si="1"/>
        <v>51.807950340864444</v>
      </c>
      <c r="G20" s="9">
        <f t="shared" si="2"/>
        <v>-35.01190393115752</v>
      </c>
      <c r="H20" s="9">
        <f t="shared" si="3"/>
        <v>-35.01190393115752</v>
      </c>
      <c r="I20" s="21"/>
    </row>
    <row r="21" spans="1:9" ht="13.5" customHeight="1">
      <c r="A21" s="12">
        <v>33.2</v>
      </c>
      <c r="B21" s="13">
        <v>162</v>
      </c>
      <c r="C21" s="14">
        <v>162</v>
      </c>
      <c r="D21" s="10">
        <f t="shared" si="4"/>
        <v>-5.470241094805384</v>
      </c>
      <c r="E21" s="9">
        <f t="shared" si="0"/>
        <v>49.56147640373143</v>
      </c>
      <c r="F21" s="9">
        <f t="shared" si="1"/>
        <v>49.56147640373143</v>
      </c>
      <c r="G21" s="9">
        <f t="shared" si="2"/>
        <v>-47.12196722257241</v>
      </c>
      <c r="H21" s="9">
        <f t="shared" si="3"/>
        <v>-47.12196722257241</v>
      </c>
      <c r="I21" s="21"/>
    </row>
    <row r="22" spans="1:9" ht="13.5" customHeight="1">
      <c r="A22" s="12">
        <v>37.4</v>
      </c>
      <c r="B22" s="13">
        <v>162</v>
      </c>
      <c r="C22" s="14">
        <v>162</v>
      </c>
      <c r="D22" s="10">
        <f t="shared" si="4"/>
        <v>-5.79683110957733</v>
      </c>
      <c r="E22" s="9">
        <f t="shared" si="0"/>
        <v>51.5489629323762</v>
      </c>
      <c r="F22" s="9">
        <f t="shared" si="1"/>
        <v>51.5489629323762</v>
      </c>
      <c r="G22" s="9">
        <f t="shared" si="2"/>
        <v>-36.33268935166437</v>
      </c>
      <c r="H22" s="9">
        <f t="shared" si="3"/>
        <v>-36.33268935166437</v>
      </c>
      <c r="I22" s="21"/>
    </row>
    <row r="23" spans="1:9" ht="13.5" customHeight="1">
      <c r="A23" s="12">
        <v>37.4</v>
      </c>
      <c r="B23" s="13">
        <v>150</v>
      </c>
      <c r="C23" s="14">
        <v>150</v>
      </c>
      <c r="D23" s="10">
        <f t="shared" si="4"/>
        <v>-6.0128756889928425</v>
      </c>
      <c r="E23" s="9">
        <f t="shared" si="0"/>
        <v>49.95553579368608</v>
      </c>
      <c r="F23" s="9">
        <f t="shared" si="1"/>
        <v>49.95553579368608</v>
      </c>
      <c r="G23" s="9">
        <f t="shared" si="2"/>
        <v>-67.03592613794024</v>
      </c>
      <c r="H23" s="9">
        <f t="shared" si="3"/>
        <v>-67.03592613794024</v>
      </c>
      <c r="I23" s="21"/>
    </row>
    <row r="24" spans="1:9" ht="13.5" customHeight="1">
      <c r="A24" s="12">
        <v>40.2</v>
      </c>
      <c r="B24" s="13">
        <v>150</v>
      </c>
      <c r="C24" s="14">
        <v>150</v>
      </c>
      <c r="D24" s="10">
        <f t="shared" si="4"/>
        <v>-6.226599046075866</v>
      </c>
      <c r="E24" s="9">
        <f t="shared" si="0"/>
        <v>51.18577075098815</v>
      </c>
      <c r="F24" s="9">
        <f t="shared" si="1"/>
        <v>51.18577075098815</v>
      </c>
      <c r="G24" s="9">
        <f t="shared" si="2"/>
        <v>-38.622374211843706</v>
      </c>
      <c r="H24" s="9">
        <f t="shared" si="3"/>
        <v>-38.622374211843706</v>
      </c>
      <c r="I24" s="21"/>
    </row>
    <row r="25" spans="1:9" ht="13.5" customHeight="1">
      <c r="A25" s="12">
        <v>40.2</v>
      </c>
      <c r="B25" s="13">
        <v>133</v>
      </c>
      <c r="C25" s="14">
        <v>133</v>
      </c>
      <c r="D25" s="10">
        <f t="shared" si="4"/>
        <v>-6.596132951917275</v>
      </c>
      <c r="E25" s="9">
        <f t="shared" si="0"/>
        <v>48.58126616873905</v>
      </c>
      <c r="F25" s="9">
        <f t="shared" si="1"/>
        <v>48.58126616873905</v>
      </c>
      <c r="G25" s="9">
        <f t="shared" si="2"/>
        <v>-36.83786933614411</v>
      </c>
      <c r="H25" s="9">
        <f t="shared" si="3"/>
        <v>-36.83786933614411</v>
      </c>
      <c r="I25" s="21"/>
    </row>
    <row r="26" spans="1:9" ht="13.5" customHeight="1">
      <c r="A26" s="12">
        <v>44.2</v>
      </c>
      <c r="B26" s="13">
        <v>133</v>
      </c>
      <c r="C26" s="14">
        <v>133</v>
      </c>
      <c r="D26" s="10">
        <f t="shared" si="4"/>
        <v>-6.898603327324785</v>
      </c>
      <c r="E26" s="9">
        <f t="shared" si="0"/>
        <v>50.162594427498114</v>
      </c>
      <c r="F26" s="9">
        <f t="shared" si="1"/>
        <v>50.162594427498114</v>
      </c>
      <c r="G26" s="9">
        <f t="shared" si="2"/>
        <v>-55.7919981595954</v>
      </c>
      <c r="H26" s="9">
        <f t="shared" si="3"/>
        <v>-55.7919981595954</v>
      </c>
      <c r="I26" s="21"/>
    </row>
    <row r="27" spans="1:9" ht="13.5" customHeight="1">
      <c r="A27" s="12">
        <v>44.2</v>
      </c>
      <c r="B27" s="13">
        <v>121</v>
      </c>
      <c r="C27" s="14">
        <v>121</v>
      </c>
      <c r="D27" s="10">
        <f t="shared" si="4"/>
        <v>-7.219382379394462</v>
      </c>
      <c r="E27" s="9">
        <f t="shared" si="0"/>
        <v>48.00672318887905</v>
      </c>
      <c r="F27" s="9">
        <f t="shared" si="1"/>
        <v>48.00672318887905</v>
      </c>
      <c r="G27" s="9">
        <f t="shared" si="2"/>
        <v>-33.833765091852726</v>
      </c>
      <c r="H27" s="9">
        <f t="shared" si="3"/>
        <v>-33.833765091852726</v>
      </c>
      <c r="I27" s="21"/>
    </row>
    <row r="28" spans="1:9" ht="13.5" customHeight="1">
      <c r="A28" s="12">
        <v>49.9</v>
      </c>
      <c r="B28" s="13">
        <v>121</v>
      </c>
      <c r="C28" s="14">
        <v>121</v>
      </c>
      <c r="D28" s="10">
        <f t="shared" si="4"/>
        <v>-7.639712861564091</v>
      </c>
      <c r="E28" s="9">
        <f t="shared" si="0"/>
        <v>50.02369740799853</v>
      </c>
      <c r="F28" s="9">
        <f t="shared" si="1"/>
        <v>50.02369740799853</v>
      </c>
      <c r="G28" s="9">
        <f t="shared" si="2"/>
        <v>-72.50804116960659</v>
      </c>
      <c r="H28" s="9">
        <f t="shared" si="3"/>
        <v>-72.50804116960659</v>
      </c>
      <c r="I28" s="21"/>
    </row>
    <row r="29" spans="1:9" ht="13.5" customHeight="1">
      <c r="A29" s="12">
        <v>49.9</v>
      </c>
      <c r="B29" s="13">
        <v>110</v>
      </c>
      <c r="C29" s="14">
        <v>110</v>
      </c>
      <c r="D29" s="10">
        <f t="shared" si="4"/>
        <v>-7.994446750975145</v>
      </c>
      <c r="E29" s="9">
        <f t="shared" si="0"/>
        <v>47.71715351949556</v>
      </c>
      <c r="F29" s="9">
        <f t="shared" si="1"/>
        <v>47.71715351949556</v>
      </c>
      <c r="G29" s="9">
        <f t="shared" si="2"/>
        <v>-32.62988202083075</v>
      </c>
      <c r="H29" s="9">
        <f t="shared" si="3"/>
        <v>-32.62988202083075</v>
      </c>
      <c r="I29" s="21"/>
    </row>
    <row r="30" spans="1:9" ht="13.5" customHeight="1">
      <c r="A30" s="12">
        <v>56.2</v>
      </c>
      <c r="B30" s="13">
        <v>121</v>
      </c>
      <c r="C30" s="14">
        <v>121</v>
      </c>
      <c r="D30" s="10">
        <f t="shared" si="4"/>
        <v>-8.081783881312901</v>
      </c>
      <c r="E30" s="9">
        <f t="shared" si="0"/>
        <v>52.12714298290016</v>
      </c>
      <c r="F30" s="9">
        <f t="shared" si="1"/>
        <v>52.12714298290016</v>
      </c>
      <c r="G30" s="9">
        <f t="shared" si="2"/>
        <v>-33.62688998464573</v>
      </c>
      <c r="H30" s="9">
        <f t="shared" si="3"/>
        <v>-33.62688998464573</v>
      </c>
      <c r="I30" s="21"/>
    </row>
    <row r="31" spans="1:9" ht="13.5" customHeight="1">
      <c r="A31" s="12">
        <v>56.2</v>
      </c>
      <c r="B31" s="13">
        <v>110</v>
      </c>
      <c r="C31" s="14">
        <v>110</v>
      </c>
      <c r="D31" s="10">
        <f t="shared" si="4"/>
        <v>-8.443817109157367</v>
      </c>
      <c r="E31" s="9">
        <f t="shared" si="0"/>
        <v>49.67343886326811</v>
      </c>
      <c r="F31" s="9">
        <f t="shared" si="1"/>
        <v>49.67343886326811</v>
      </c>
      <c r="G31" s="9">
        <f t="shared" si="2"/>
        <v>-49.692298862532375</v>
      </c>
      <c r="H31" s="9">
        <f t="shared" si="3"/>
        <v>-49.692298862532375</v>
      </c>
      <c r="I31" s="21"/>
    </row>
    <row r="32" spans="1:9" ht="13.5" customHeight="1">
      <c r="A32" s="12">
        <v>61.9</v>
      </c>
      <c r="B32" s="13">
        <v>110</v>
      </c>
      <c r="C32" s="14">
        <v>110</v>
      </c>
      <c r="D32" s="10">
        <f t="shared" si="4"/>
        <v>-8.831280181174876</v>
      </c>
      <c r="E32" s="9">
        <f t="shared" si="0"/>
        <v>51.340443582596045</v>
      </c>
      <c r="F32" s="9">
        <f t="shared" si="1"/>
        <v>51.340443582596045</v>
      </c>
      <c r="G32" s="9">
        <f t="shared" si="2"/>
        <v>-37.57068522157107</v>
      </c>
      <c r="H32" s="9">
        <f t="shared" si="3"/>
        <v>-37.57068522157107</v>
      </c>
      <c r="I32" s="21"/>
    </row>
    <row r="33" spans="1:9" ht="13.5" customHeight="1">
      <c r="A33" s="12">
        <v>61.9</v>
      </c>
      <c r="B33" s="13">
        <v>100</v>
      </c>
      <c r="C33" s="14">
        <v>110</v>
      </c>
      <c r="D33" s="10">
        <f t="shared" si="4"/>
        <v>-9.029029650081956</v>
      </c>
      <c r="E33" s="9">
        <f t="shared" si="0"/>
        <v>49.05107629601324</v>
      </c>
      <c r="F33" s="9">
        <f t="shared" si="1"/>
        <v>51.04271560825077</v>
      </c>
      <c r="G33" s="9">
        <f t="shared" si="2"/>
        <v>-40.37255807172131</v>
      </c>
      <c r="H33" s="9">
        <f t="shared" si="3"/>
        <v>-39.726782705149056</v>
      </c>
      <c r="I33" s="21"/>
    </row>
    <row r="34" spans="1:9" ht="13.5" customHeight="1">
      <c r="A34" s="12">
        <v>61.9</v>
      </c>
      <c r="B34" s="13">
        <v>100</v>
      </c>
      <c r="C34" s="14">
        <v>100</v>
      </c>
      <c r="D34" s="10">
        <f t="shared" si="4"/>
        <v>-9.226218045154837</v>
      </c>
      <c r="E34" s="9">
        <f t="shared" si="0"/>
        <v>48.77923851801263</v>
      </c>
      <c r="F34" s="9">
        <f t="shared" si="1"/>
        <v>48.77923851801263</v>
      </c>
      <c r="G34" s="9">
        <f t="shared" si="2"/>
        <v>-38.16069712241284</v>
      </c>
      <c r="H34" s="9">
        <f t="shared" si="3"/>
        <v>-38.16069712241284</v>
      </c>
      <c r="I34" s="21"/>
    </row>
    <row r="35" spans="1:9" ht="13.5" customHeight="1">
      <c r="A35" s="12">
        <v>68.1</v>
      </c>
      <c r="B35" s="13">
        <v>100</v>
      </c>
      <c r="C35" s="14">
        <v>100</v>
      </c>
      <c r="D35" s="10">
        <f t="shared" si="4"/>
        <v>-9.635300094507485</v>
      </c>
      <c r="E35" s="9">
        <f aca="true" t="shared" si="5" ref="E35:E51">$B35*($A35+$E$1*$C35/($E$1+$C35))/($A35+$B35+$E$1*$C35/($E$1+$C35))</f>
        <v>50.355783551216284</v>
      </c>
      <c r="F35" s="9">
        <f aca="true" t="shared" si="6" ref="F35:F51">$C35*($A35+$E$1*$B35/($E$1+$B35))/($A35+$C35+$E$1*$B35/($E$1+$B35))</f>
        <v>50.355783551216284</v>
      </c>
      <c r="G35" s="9">
        <f t="shared" si="2"/>
        <v>-49.00713080947499</v>
      </c>
      <c r="H35" s="9">
        <f t="shared" si="3"/>
        <v>-49.00713080947499</v>
      </c>
      <c r="I35" s="21"/>
    </row>
    <row r="36" spans="1:9" ht="13.5" customHeight="1">
      <c r="A36" s="12">
        <v>68.1</v>
      </c>
      <c r="B36" s="13">
        <v>100</v>
      </c>
      <c r="C36" s="14">
        <v>90.9</v>
      </c>
      <c r="D36" s="10">
        <f t="shared" si="4"/>
        <v>-9.850762290868897</v>
      </c>
      <c r="E36" s="9">
        <f t="shared" si="5"/>
        <v>50.08907099431143</v>
      </c>
      <c r="F36" s="9">
        <f t="shared" si="6"/>
        <v>47.93911611785096</v>
      </c>
      <c r="G36" s="9">
        <f aca="true" t="shared" si="7" ref="G36:G51">20*LOG(ABS(($E36-$E$1)/($E36+$E$1)))</f>
        <v>-61.013007156169515</v>
      </c>
      <c r="H36" s="9">
        <f aca="true" t="shared" si="8" ref="H36:H51">20*LOG(ABS(($F36-$E$1)/($F36+$E$1)))</f>
        <v>-33.53805315137936</v>
      </c>
      <c r="I36" s="21"/>
    </row>
    <row r="37" spans="1:9" ht="13.5" customHeight="1">
      <c r="A37" s="12">
        <v>68.1</v>
      </c>
      <c r="B37" s="13">
        <v>100</v>
      </c>
      <c r="C37" s="14">
        <v>82.5</v>
      </c>
      <c r="D37" s="10">
        <f t="shared" si="4"/>
        <v>-10.0856680842585</v>
      </c>
      <c r="E37" s="9">
        <f t="shared" si="5"/>
        <v>49.8072788915932</v>
      </c>
      <c r="F37" s="9">
        <f t="shared" si="6"/>
        <v>45.49610366074665</v>
      </c>
      <c r="G37" s="9">
        <f t="shared" si="7"/>
        <v>-54.28465861059178</v>
      </c>
      <c r="H37" s="9">
        <f t="shared" si="8"/>
        <v>-26.527945319146454</v>
      </c>
      <c r="I37" s="21"/>
    </row>
    <row r="38" spans="1:9" ht="13.5" customHeight="1">
      <c r="A38" s="2">
        <v>75</v>
      </c>
      <c r="B38" s="11">
        <v>100</v>
      </c>
      <c r="C38" s="1">
        <v>100</v>
      </c>
      <c r="D38" s="10">
        <f t="shared" si="4"/>
        <v>-10.069003868840232</v>
      </c>
      <c r="E38" s="9">
        <f t="shared" si="5"/>
        <v>52</v>
      </c>
      <c r="F38" s="9">
        <f t="shared" si="6"/>
        <v>52</v>
      </c>
      <c r="G38" s="9">
        <f t="shared" si="7"/>
        <v>-34.15140352195873</v>
      </c>
      <c r="H38" s="9">
        <f t="shared" si="8"/>
        <v>-34.15140352195873</v>
      </c>
      <c r="I38" s="21"/>
    </row>
    <row r="39" spans="1:9" ht="13.5" customHeight="1">
      <c r="A39" s="2">
        <v>75</v>
      </c>
      <c r="B39" s="11">
        <v>100</v>
      </c>
      <c r="C39" s="1">
        <v>90.9</v>
      </c>
      <c r="D39" s="10">
        <f t="shared" si="4"/>
        <v>-10.287871636551106</v>
      </c>
      <c r="E39" s="9">
        <f t="shared" si="5"/>
        <v>51.75070627514767</v>
      </c>
      <c r="F39" s="9">
        <f t="shared" si="6"/>
        <v>49.42697005186549</v>
      </c>
      <c r="G39" s="9">
        <f t="shared" si="7"/>
        <v>-35.28648288068251</v>
      </c>
      <c r="H39" s="9">
        <f t="shared" si="8"/>
        <v>-44.786537697701256</v>
      </c>
      <c r="I39" s="21"/>
    </row>
    <row r="40" spans="1:9" ht="13.5" customHeight="1">
      <c r="A40" s="2">
        <v>75</v>
      </c>
      <c r="B40" s="11">
        <v>90.9</v>
      </c>
      <c r="C40" s="1">
        <v>90.9</v>
      </c>
      <c r="D40" s="10">
        <f t="shared" si="4"/>
        <v>-10.506230220074444</v>
      </c>
      <c r="E40" s="9">
        <f t="shared" si="5"/>
        <v>49.20168329076576</v>
      </c>
      <c r="F40" s="9">
        <f t="shared" si="6"/>
        <v>49.20168329076576</v>
      </c>
      <c r="G40" s="9">
        <f t="shared" si="7"/>
        <v>-41.886876441655616</v>
      </c>
      <c r="H40" s="9">
        <f t="shared" si="8"/>
        <v>-41.886876441655616</v>
      </c>
      <c r="I40" s="21"/>
    </row>
    <row r="41" spans="1:9" ht="13.5" customHeight="1">
      <c r="A41" s="2">
        <v>82.5</v>
      </c>
      <c r="B41" s="11">
        <v>90.9</v>
      </c>
      <c r="C41" s="1">
        <v>100</v>
      </c>
      <c r="D41" s="10">
        <f t="shared" si="4"/>
        <v>-10.739296888360057</v>
      </c>
      <c r="E41" s="9">
        <f t="shared" si="5"/>
        <v>50.93155433731055</v>
      </c>
      <c r="F41" s="9">
        <f t="shared" si="6"/>
        <v>53.43572626552211</v>
      </c>
      <c r="G41" s="9">
        <f t="shared" si="7"/>
        <v>-40.696375383056036</v>
      </c>
      <c r="H41" s="9">
        <f t="shared" si="8"/>
        <v>-29.573040262970537</v>
      </c>
      <c r="I41" s="21"/>
    </row>
    <row r="42" spans="1:9" ht="13.5" customHeight="1">
      <c r="A42" s="2">
        <v>82.5</v>
      </c>
      <c r="B42" s="11">
        <v>90.9</v>
      </c>
      <c r="C42" s="1">
        <v>90.9</v>
      </c>
      <c r="D42" s="10">
        <f t="shared" si="4"/>
        <v>-10.961048802038091</v>
      </c>
      <c r="E42" s="9">
        <f t="shared" si="5"/>
        <v>50.72235847943166</v>
      </c>
      <c r="F42" s="9">
        <f t="shared" si="6"/>
        <v>50.72235847943166</v>
      </c>
      <c r="G42" s="9">
        <f t="shared" si="7"/>
        <v>-42.887462227423995</v>
      </c>
      <c r="H42" s="9">
        <f t="shared" si="8"/>
        <v>-42.887462227423995</v>
      </c>
      <c r="I42" s="21"/>
    </row>
    <row r="43" spans="1:9" ht="13.5" customHeight="1">
      <c r="A43" s="2">
        <v>82.5</v>
      </c>
      <c r="B43" s="11">
        <v>90.9</v>
      </c>
      <c r="C43" s="1">
        <v>82.5</v>
      </c>
      <c r="D43" s="10">
        <f t="shared" si="4"/>
        <v>-11.202631459070968</v>
      </c>
      <c r="E43" s="9">
        <f t="shared" si="5"/>
        <v>50.50139757569049</v>
      </c>
      <c r="F43" s="9">
        <f t="shared" si="6"/>
        <v>47.99550704301365</v>
      </c>
      <c r="G43" s="9">
        <f t="shared" si="7"/>
        <v>-46.039797426868425</v>
      </c>
      <c r="H43" s="9">
        <f t="shared" si="8"/>
        <v>-33.78403259415836</v>
      </c>
      <c r="I43" s="21"/>
    </row>
    <row r="44" spans="1:9" ht="13.5" customHeight="1">
      <c r="A44" s="2">
        <v>82.5</v>
      </c>
      <c r="B44" s="11">
        <v>82.5</v>
      </c>
      <c r="C44" s="1">
        <v>82.5</v>
      </c>
      <c r="D44" s="10">
        <f t="shared" si="4"/>
        <v>-11.443697738977486</v>
      </c>
      <c r="E44" s="9">
        <f t="shared" si="5"/>
        <v>47.79761904761905</v>
      </c>
      <c r="F44" s="9">
        <f t="shared" si="6"/>
        <v>47.79761904761905</v>
      </c>
      <c r="G44" s="9">
        <f t="shared" si="7"/>
        <v>-32.94871678736135</v>
      </c>
      <c r="H44" s="9">
        <f t="shared" si="8"/>
        <v>-32.94871678736135</v>
      </c>
      <c r="I44" s="21"/>
    </row>
    <row r="45" spans="1:9" ht="13.5" customHeight="1">
      <c r="A45" s="2">
        <v>90.9</v>
      </c>
      <c r="B45" s="11">
        <v>90.9</v>
      </c>
      <c r="C45" s="1">
        <v>90.9</v>
      </c>
      <c r="D45" s="10">
        <f t="shared" si="4"/>
        <v>-11.44367819771465</v>
      </c>
      <c r="E45" s="9">
        <f t="shared" si="5"/>
        <v>52.2990054249548</v>
      </c>
      <c r="F45" s="9">
        <f t="shared" si="6"/>
        <v>52.2990054249548</v>
      </c>
      <c r="G45" s="9">
        <f t="shared" si="7"/>
        <v>-32.966628306914984</v>
      </c>
      <c r="H45" s="9">
        <f t="shared" si="8"/>
        <v>-32.966628306914984</v>
      </c>
      <c r="I45" s="21"/>
    </row>
    <row r="46" spans="1:9" ht="13.5" customHeight="1">
      <c r="A46" s="2">
        <v>90.9</v>
      </c>
      <c r="B46" s="11">
        <v>82.5</v>
      </c>
      <c r="C46" s="1">
        <v>90.9</v>
      </c>
      <c r="D46" s="10">
        <f t="shared" si="4"/>
        <v>-11.688879810855688</v>
      </c>
      <c r="E46" s="9">
        <f t="shared" si="5"/>
        <v>49.404833513130725</v>
      </c>
      <c r="F46" s="9">
        <f t="shared" si="6"/>
        <v>52.09509011643363</v>
      </c>
      <c r="G46" s="9">
        <f t="shared" si="7"/>
        <v>-44.45538067328951</v>
      </c>
      <c r="H46" s="9">
        <f t="shared" si="8"/>
        <v>-33.756042974642035</v>
      </c>
      <c r="I46" s="21"/>
    </row>
    <row r="47" spans="1:9" ht="13.5" customHeight="1">
      <c r="A47" s="2">
        <v>90.9</v>
      </c>
      <c r="B47" s="11">
        <v>82.5</v>
      </c>
      <c r="C47" s="1">
        <v>82.5</v>
      </c>
      <c r="D47" s="10">
        <f t="shared" si="4"/>
        <v>-11.933619744281152</v>
      </c>
      <c r="E47" s="9">
        <f t="shared" si="5"/>
        <v>49.22282337964244</v>
      </c>
      <c r="F47" s="9">
        <f t="shared" si="6"/>
        <v>49.22282337964244</v>
      </c>
      <c r="G47" s="9">
        <f t="shared" si="7"/>
        <v>-42.121837067326304</v>
      </c>
      <c r="H47" s="9">
        <f t="shared" si="8"/>
        <v>-42.121837067326304</v>
      </c>
      <c r="I47" s="21"/>
    </row>
    <row r="48" spans="1:9" ht="13.5" customHeight="1">
      <c r="A48" s="2">
        <v>100</v>
      </c>
      <c r="B48" s="11">
        <v>82.5</v>
      </c>
      <c r="C48" s="1">
        <v>90.9</v>
      </c>
      <c r="D48" s="10">
        <f t="shared" si="4"/>
        <v>-12.186636835746034</v>
      </c>
      <c r="E48" s="9">
        <f t="shared" si="5"/>
        <v>50.807191189470984</v>
      </c>
      <c r="F48" s="9">
        <f t="shared" si="6"/>
        <v>53.68551203718654</v>
      </c>
      <c r="G48" s="9">
        <f t="shared" si="7"/>
        <v>-41.930302023367716</v>
      </c>
      <c r="H48" s="9">
        <f t="shared" si="8"/>
        <v>-28.984404854767885</v>
      </c>
      <c r="I48" s="21"/>
    </row>
    <row r="49" spans="1:9" ht="13.5" customHeight="1">
      <c r="A49" s="2">
        <v>100</v>
      </c>
      <c r="B49" s="11">
        <v>82.5</v>
      </c>
      <c r="C49" s="1">
        <v>82.5</v>
      </c>
      <c r="D49" s="10">
        <f t="shared" si="4"/>
        <v>-12.434928821771635</v>
      </c>
      <c r="E49" s="9">
        <f t="shared" si="5"/>
        <v>50.640317950982556</v>
      </c>
      <c r="F49" s="9">
        <f t="shared" si="6"/>
        <v>50.640317950982556</v>
      </c>
      <c r="G49" s="9">
        <f t="shared" si="7"/>
        <v>-43.92752645890802</v>
      </c>
      <c r="H49" s="9">
        <f t="shared" si="8"/>
        <v>-43.92752645890802</v>
      </c>
      <c r="I49" s="21"/>
    </row>
    <row r="50" spans="1:9" ht="13.5" customHeight="1">
      <c r="A50" s="2">
        <v>100</v>
      </c>
      <c r="B50" s="11">
        <v>75</v>
      </c>
      <c r="C50" s="1">
        <v>82.5</v>
      </c>
      <c r="D50" s="10">
        <f t="shared" si="4"/>
        <v>-12.695853608549479</v>
      </c>
      <c r="E50" s="9">
        <f t="shared" si="5"/>
        <v>47.711670480549195</v>
      </c>
      <c r="F50" s="9">
        <f t="shared" si="6"/>
        <v>50.470588235294116</v>
      </c>
      <c r="G50" s="9">
        <f t="shared" si="7"/>
        <v>-32.60855750050046</v>
      </c>
      <c r="H50" s="9">
        <f t="shared" si="8"/>
        <v>-46.587957587220885</v>
      </c>
      <c r="I50" s="21"/>
    </row>
    <row r="51" spans="1:9" ht="13.5" customHeight="1">
      <c r="A51" s="2">
        <v>100</v>
      </c>
      <c r="B51" s="11">
        <v>75</v>
      </c>
      <c r="C51" s="1">
        <v>75</v>
      </c>
      <c r="D51" s="10">
        <f t="shared" si="4"/>
        <v>-12.95634963777275</v>
      </c>
      <c r="E51" s="9">
        <f t="shared" si="5"/>
        <v>47.5609756097561</v>
      </c>
      <c r="F51" s="9">
        <f t="shared" si="6"/>
        <v>47.5609756097561</v>
      </c>
      <c r="G51" s="9">
        <f t="shared" si="7"/>
        <v>-32.04119982655926</v>
      </c>
      <c r="H51" s="9">
        <f t="shared" si="8"/>
        <v>-32.04119982655926</v>
      </c>
      <c r="I51" s="21"/>
    </row>
  </sheetData>
  <sheetProtection/>
  <printOptions/>
  <pageMargins left="0.18" right="0.18" top="0.43" bottom="0.5" header="0.5" footer="0.5"/>
  <pageSetup horizontalDpi="300" verticalDpi="300" orientation="portrait" paperSize="9" r:id="rId3"/>
  <legacyDrawing r:id="rId2"/>
  <oleObjects>
    <oleObject progId="Paint.Picture" shapeId="171100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4.57421875" style="0" bestFit="1" customWidth="1"/>
    <col min="2" max="2" width="15.7109375" style="31" hidden="1" customWidth="1"/>
  </cols>
  <sheetData>
    <row r="1" spans="1:6" ht="19.5" customHeight="1">
      <c r="A1" s="3"/>
      <c r="B1" s="22"/>
      <c r="C1" s="3" t="s">
        <v>0</v>
      </c>
      <c r="D1" s="4">
        <v>50</v>
      </c>
      <c r="E1" s="3" t="s">
        <v>0</v>
      </c>
      <c r="F1" s="4">
        <v>75</v>
      </c>
    </row>
    <row r="2" spans="1:6" ht="27.75" customHeight="1" thickBot="1">
      <c r="A2" s="23" t="s">
        <v>9</v>
      </c>
      <c r="B2" s="24" t="s">
        <v>10</v>
      </c>
      <c r="C2" s="25" t="s">
        <v>1</v>
      </c>
      <c r="D2" s="25" t="s">
        <v>2</v>
      </c>
      <c r="E2" s="25" t="s">
        <v>1</v>
      </c>
      <c r="F2" s="25" t="s">
        <v>2</v>
      </c>
    </row>
    <row r="3" spans="1:6" ht="19.5" customHeight="1" thickTop="1">
      <c r="A3" s="1">
        <v>1</v>
      </c>
      <c r="B3" s="26">
        <f>10^(A3/20)</f>
        <v>1.1220184543019636</v>
      </c>
      <c r="C3" s="27">
        <f>+$D$1*($B3/2-1/(2*$B3))</f>
        <v>5.769187904205452</v>
      </c>
      <c r="D3" s="2">
        <f>$D$1*(($B3+1)/($B3-1))</f>
        <v>869.5481623830959</v>
      </c>
      <c r="E3" s="27">
        <f>+$F$1*($B3/2-1/(2*$B3))</f>
        <v>8.653781856308179</v>
      </c>
      <c r="F3" s="2">
        <f>$F$1*(($B3+1)/($B3-1))</f>
        <v>1304.3222435746438</v>
      </c>
    </row>
    <row r="4" spans="1:6" ht="19.5" customHeight="1">
      <c r="A4" s="1">
        <v>2</v>
      </c>
      <c r="B4" s="26">
        <f aca="true" t="shared" si="0" ref="B4:B51">10^(A4/20)</f>
        <v>1.2589254117941673</v>
      </c>
      <c r="C4" s="27">
        <f aca="true" t="shared" si="1" ref="C4:C51">+$D$1*($B4/2-1/(2*$B4))</f>
        <v>11.614929426747144</v>
      </c>
      <c r="D4" s="2">
        <f aca="true" t="shared" si="2" ref="D4:D51">$D$1*(($B4+1)/($B4-1))</f>
        <v>436.2116093861617</v>
      </c>
      <c r="E4" s="27">
        <f aca="true" t="shared" si="3" ref="E4:E51">+$F$1*($B4/2-1/(2*$B4))</f>
        <v>17.422394140120716</v>
      </c>
      <c r="F4" s="2">
        <f aca="true" t="shared" si="4" ref="F4:F51">$F$1*(($B4+1)/($B4-1))</f>
        <v>654.3174140792424</v>
      </c>
    </row>
    <row r="5" spans="1:6" ht="19.5" customHeight="1">
      <c r="A5" s="1">
        <v>3</v>
      </c>
      <c r="B5" s="26">
        <f t="shared" si="0"/>
        <v>1.4125375446227544</v>
      </c>
      <c r="C5" s="27">
        <f t="shared" si="1"/>
        <v>17.61479400596541</v>
      </c>
      <c r="D5" s="2">
        <f t="shared" si="2"/>
        <v>292.40217964026806</v>
      </c>
      <c r="E5" s="27">
        <f t="shared" si="3"/>
        <v>26.42219100894812</v>
      </c>
      <c r="F5" s="2">
        <f t="shared" si="4"/>
        <v>438.6032694604021</v>
      </c>
    </row>
    <row r="6" spans="1:6" ht="19.5" customHeight="1">
      <c r="A6" s="1">
        <v>4</v>
      </c>
      <c r="B6" s="26">
        <f t="shared" si="0"/>
        <v>1.5848931924611136</v>
      </c>
      <c r="C6" s="27">
        <f t="shared" si="1"/>
        <v>23.84839619952301</v>
      </c>
      <c r="D6" s="2">
        <f t="shared" si="2"/>
        <v>220.97138638119552</v>
      </c>
      <c r="E6" s="27">
        <f t="shared" si="3"/>
        <v>35.77259429928451</v>
      </c>
      <c r="F6" s="2">
        <f t="shared" si="4"/>
        <v>331.45707957179326</v>
      </c>
    </row>
    <row r="7" spans="1:6" ht="19.5" customHeight="1">
      <c r="A7" s="1">
        <v>5</v>
      </c>
      <c r="B7" s="26">
        <f t="shared" si="0"/>
        <v>1.778279410038923</v>
      </c>
      <c r="C7" s="27">
        <f t="shared" si="1"/>
        <v>30.398452121214348</v>
      </c>
      <c r="D7" s="2">
        <f t="shared" si="2"/>
        <v>178.48855913456433</v>
      </c>
      <c r="E7" s="27">
        <f t="shared" si="3"/>
        <v>45.59767818182152</v>
      </c>
      <c r="F7" s="2">
        <f t="shared" si="4"/>
        <v>267.7328387018465</v>
      </c>
    </row>
    <row r="8" spans="1:6" ht="19.5" customHeight="1">
      <c r="A8" s="1">
        <v>6</v>
      </c>
      <c r="B8" s="26">
        <f t="shared" si="0"/>
        <v>1.9952623149688797</v>
      </c>
      <c r="C8" s="27">
        <f t="shared" si="1"/>
        <v>37.351877033540184</v>
      </c>
      <c r="D8" s="2">
        <f t="shared" si="2"/>
        <v>150.47602375372452</v>
      </c>
      <c r="E8" s="27">
        <f t="shared" si="3"/>
        <v>56.02781555031028</v>
      </c>
      <c r="F8" s="2">
        <f t="shared" si="4"/>
        <v>225.71403563058675</v>
      </c>
    </row>
    <row r="9" spans="1:6" ht="19.5" customHeight="1">
      <c r="A9" s="1">
        <v>7</v>
      </c>
      <c r="B9" s="26">
        <f t="shared" si="0"/>
        <v>2.2387211385683394</v>
      </c>
      <c r="C9" s="27">
        <f t="shared" si="1"/>
        <v>44.80093866043441</v>
      </c>
      <c r="D9" s="2">
        <f t="shared" si="2"/>
        <v>130.72841972776513</v>
      </c>
      <c r="E9" s="27">
        <f t="shared" si="3"/>
        <v>67.20140799065162</v>
      </c>
      <c r="F9" s="2">
        <f t="shared" si="4"/>
        <v>196.0926295916477</v>
      </c>
    </row>
    <row r="10" spans="1:6" ht="19.5" customHeight="1">
      <c r="A10" s="1">
        <v>8</v>
      </c>
      <c r="B10" s="26">
        <f t="shared" si="0"/>
        <v>2.5118864315095806</v>
      </c>
      <c r="C10" s="27">
        <f t="shared" si="1"/>
        <v>52.84448152390209</v>
      </c>
      <c r="D10" s="2">
        <f t="shared" si="2"/>
        <v>116.1425341982549</v>
      </c>
      <c r="E10" s="27">
        <f t="shared" si="3"/>
        <v>79.26672228585313</v>
      </c>
      <c r="F10" s="2">
        <f t="shared" si="4"/>
        <v>174.21380129738236</v>
      </c>
    </row>
    <row r="11" spans="1:6" ht="19.5" customHeight="1">
      <c r="A11" s="1">
        <v>9</v>
      </c>
      <c r="B11" s="26">
        <f t="shared" si="0"/>
        <v>2.818382931264454</v>
      </c>
      <c r="C11" s="27">
        <f t="shared" si="1"/>
        <v>61.58923855077197</v>
      </c>
      <c r="D11" s="2">
        <f t="shared" si="2"/>
        <v>104.99391700210401</v>
      </c>
      <c r="E11" s="27">
        <f t="shared" si="3"/>
        <v>92.38385782615795</v>
      </c>
      <c r="F11" s="2">
        <f t="shared" si="4"/>
        <v>157.49087550315602</v>
      </c>
    </row>
    <row r="12" spans="1:6" ht="19.5" customHeight="1">
      <c r="A12" s="1">
        <v>10</v>
      </c>
      <c r="B12" s="26">
        <f t="shared" si="0"/>
        <v>3.1622776601683795</v>
      </c>
      <c r="C12" s="27">
        <f t="shared" si="1"/>
        <v>71.15124735378853</v>
      </c>
      <c r="D12" s="2">
        <f t="shared" si="2"/>
        <v>96.24752955742645</v>
      </c>
      <c r="E12" s="27">
        <f t="shared" si="3"/>
        <v>106.7268710306828</v>
      </c>
      <c r="F12" s="2">
        <f t="shared" si="4"/>
        <v>144.37129433613967</v>
      </c>
    </row>
    <row r="13" spans="1:6" ht="19.5" customHeight="1">
      <c r="A13" s="1">
        <v>11</v>
      </c>
      <c r="B13" s="26">
        <f t="shared" si="0"/>
        <v>3.5481338923357555</v>
      </c>
      <c r="C13" s="27">
        <f t="shared" si="1"/>
        <v>81.65738998023275</v>
      </c>
      <c r="D13" s="2">
        <f t="shared" si="2"/>
        <v>89.24440560238169</v>
      </c>
      <c r="E13" s="27">
        <f t="shared" si="3"/>
        <v>122.48608497034913</v>
      </c>
      <c r="F13" s="2">
        <f t="shared" si="4"/>
        <v>133.86660840357254</v>
      </c>
    </row>
    <row r="14" spans="1:6" ht="19.5" customHeight="1">
      <c r="A14" s="1">
        <v>12</v>
      </c>
      <c r="B14" s="26">
        <f t="shared" si="0"/>
        <v>3.9810717055349727</v>
      </c>
      <c r="C14" s="27">
        <f t="shared" si="1"/>
        <v>93.24707655960036</v>
      </c>
      <c r="D14" s="2">
        <f t="shared" si="2"/>
        <v>83.54498310601835</v>
      </c>
      <c r="E14" s="27">
        <f t="shared" si="3"/>
        <v>139.87061483940053</v>
      </c>
      <c r="F14" s="2">
        <f t="shared" si="4"/>
        <v>125.31747465902754</v>
      </c>
    </row>
    <row r="15" spans="1:6" ht="19.5" customHeight="1">
      <c r="A15" s="1">
        <v>13</v>
      </c>
      <c r="B15" s="26">
        <f t="shared" si="0"/>
        <v>4.466835921509632</v>
      </c>
      <c r="C15" s="27">
        <f t="shared" si="1"/>
        <v>106.07409519131994</v>
      </c>
      <c r="D15" s="2">
        <f t="shared" si="2"/>
        <v>78.84474554436225</v>
      </c>
      <c r="E15" s="27">
        <f t="shared" si="3"/>
        <v>159.1111427869799</v>
      </c>
      <c r="F15" s="2">
        <f t="shared" si="4"/>
        <v>118.26711831654339</v>
      </c>
    </row>
    <row r="16" spans="1:6" ht="19.5" customHeight="1">
      <c r="A16" s="1">
        <v>14</v>
      </c>
      <c r="B16" s="26">
        <f t="shared" si="0"/>
        <v>5.011872336272723</v>
      </c>
      <c r="C16" s="27">
        <f t="shared" si="1"/>
        <v>120.30865261939587</v>
      </c>
      <c r="D16" s="2">
        <f t="shared" si="2"/>
        <v>74.9260174846207</v>
      </c>
      <c r="E16" s="27">
        <f t="shared" si="3"/>
        <v>180.46297892909382</v>
      </c>
      <c r="F16" s="2">
        <f t="shared" si="4"/>
        <v>112.38902622693105</v>
      </c>
    </row>
    <row r="17" spans="1:6" ht="19.5" customHeight="1">
      <c r="A17" s="1">
        <v>15</v>
      </c>
      <c r="B17" s="26">
        <f t="shared" si="0"/>
        <v>5.623413251903492</v>
      </c>
      <c r="C17" s="27">
        <f t="shared" si="1"/>
        <v>136.13963277249</v>
      </c>
      <c r="D17" s="2">
        <f t="shared" si="2"/>
        <v>71.62904212787583</v>
      </c>
      <c r="E17" s="27">
        <f t="shared" si="3"/>
        <v>204.209449158735</v>
      </c>
      <c r="F17" s="2">
        <f t="shared" si="4"/>
        <v>107.44356319181375</v>
      </c>
    </row>
    <row r="18" spans="1:6" ht="19.5" customHeight="1">
      <c r="A18" s="1">
        <v>16</v>
      </c>
      <c r="B18" s="26">
        <f t="shared" si="0"/>
        <v>6.309573444801934</v>
      </c>
      <c r="C18" s="27">
        <f t="shared" si="1"/>
        <v>153.77710313889557</v>
      </c>
      <c r="D18" s="2">
        <f t="shared" si="2"/>
        <v>68.83390465158739</v>
      </c>
      <c r="E18" s="27">
        <f t="shared" si="3"/>
        <v>230.66565470834334</v>
      </c>
      <c r="F18" s="2">
        <f t="shared" si="4"/>
        <v>103.25085697738108</v>
      </c>
    </row>
    <row r="19" spans="1:6" ht="19.5" customHeight="1">
      <c r="A19" s="1">
        <v>17</v>
      </c>
      <c r="B19" s="26">
        <f t="shared" si="0"/>
        <v>7.0794578438413795</v>
      </c>
      <c r="C19" s="27">
        <f t="shared" si="1"/>
        <v>173.4551022344776</v>
      </c>
      <c r="D19" s="2">
        <f t="shared" si="2"/>
        <v>66.44883517060688</v>
      </c>
      <c r="E19" s="27">
        <f t="shared" si="3"/>
        <v>260.1826533517164</v>
      </c>
      <c r="F19" s="2">
        <f t="shared" si="4"/>
        <v>99.67325275591031</v>
      </c>
    </row>
    <row r="20" spans="1:6" ht="19.5" customHeight="1">
      <c r="A20" s="1">
        <v>18</v>
      </c>
      <c r="B20" s="26">
        <f t="shared" si="0"/>
        <v>7.943282347242818</v>
      </c>
      <c r="C20" s="27">
        <f t="shared" si="1"/>
        <v>195.43474515158502</v>
      </c>
      <c r="D20" s="2">
        <f t="shared" si="2"/>
        <v>64.40241012807294</v>
      </c>
      <c r="E20" s="27">
        <f t="shared" si="3"/>
        <v>293.1521177273776</v>
      </c>
      <c r="F20" s="2">
        <f t="shared" si="4"/>
        <v>96.60361519210942</v>
      </c>
    </row>
    <row r="21" spans="1:6" ht="19.5" customHeight="1">
      <c r="A21" s="1">
        <v>19</v>
      </c>
      <c r="B21" s="26">
        <f t="shared" si="0"/>
        <v>8.912509381337458</v>
      </c>
      <c r="C21" s="27">
        <f t="shared" si="1"/>
        <v>220.00768839768153</v>
      </c>
      <c r="D21" s="2">
        <f t="shared" si="2"/>
        <v>62.638215663397666</v>
      </c>
      <c r="E21" s="27">
        <f t="shared" si="3"/>
        <v>330.01153259652233</v>
      </c>
      <c r="F21" s="2">
        <f t="shared" si="4"/>
        <v>93.9573234950965</v>
      </c>
    </row>
    <row r="22" spans="1:6" ht="19.5" customHeight="1">
      <c r="A22" s="1">
        <v>20</v>
      </c>
      <c r="B22" s="26">
        <f t="shared" si="0"/>
        <v>10</v>
      </c>
      <c r="C22" s="27">
        <f t="shared" si="1"/>
        <v>247.5</v>
      </c>
      <c r="D22" s="2">
        <f t="shared" si="2"/>
        <v>61.111111111111114</v>
      </c>
      <c r="E22" s="27">
        <f t="shared" si="3"/>
        <v>371.25</v>
      </c>
      <c r="F22" s="2">
        <f t="shared" si="4"/>
        <v>91.66666666666667</v>
      </c>
    </row>
    <row r="23" spans="1:6" ht="19.5" customHeight="1">
      <c r="A23" s="1">
        <v>21</v>
      </c>
      <c r="B23" s="26">
        <f t="shared" si="0"/>
        <v>11.220184543019636</v>
      </c>
      <c r="C23" s="27">
        <f t="shared" si="1"/>
        <v>278.27648623015654</v>
      </c>
      <c r="D23" s="2">
        <f t="shared" si="2"/>
        <v>59.78455913188962</v>
      </c>
      <c r="E23" s="27">
        <f t="shared" si="3"/>
        <v>417.41472934523483</v>
      </c>
      <c r="F23" s="2">
        <f t="shared" si="4"/>
        <v>89.67683869783444</v>
      </c>
    </row>
    <row r="24" spans="1:6" ht="19.5" customHeight="1">
      <c r="A24" s="1">
        <v>22</v>
      </c>
      <c r="B24" s="26">
        <f t="shared" si="0"/>
        <v>12.58925411794168</v>
      </c>
      <c r="C24" s="27">
        <f t="shared" si="1"/>
        <v>312.7455323617313</v>
      </c>
      <c r="D24" s="2">
        <f t="shared" si="2"/>
        <v>58.62868300084877</v>
      </c>
      <c r="E24" s="27">
        <f t="shared" si="3"/>
        <v>469.1182985425969</v>
      </c>
      <c r="F24" s="2">
        <f t="shared" si="4"/>
        <v>87.94302450127316</v>
      </c>
    </row>
    <row r="25" spans="1:6" ht="19.5" customHeight="1">
      <c r="A25" s="1">
        <v>23</v>
      </c>
      <c r="B25" s="26">
        <f t="shared" si="0"/>
        <v>14.125375446227544</v>
      </c>
      <c r="C25" s="27">
        <f t="shared" si="1"/>
        <v>351.3645216947283</v>
      </c>
      <c r="D25" s="2">
        <f t="shared" si="2"/>
        <v>57.618829679172464</v>
      </c>
      <c r="E25" s="27">
        <f t="shared" si="3"/>
        <v>527.0467825420924</v>
      </c>
      <c r="F25" s="2">
        <f t="shared" si="4"/>
        <v>86.4282445187587</v>
      </c>
    </row>
    <row r="26" spans="1:6" ht="19.5" customHeight="1">
      <c r="A26" s="1">
        <v>24</v>
      </c>
      <c r="B26" s="26">
        <f t="shared" si="0"/>
        <v>15.848931924611136</v>
      </c>
      <c r="C26" s="27">
        <f t="shared" si="1"/>
        <v>394.64590475407795</v>
      </c>
      <c r="D26" s="2">
        <f t="shared" si="2"/>
        <v>56.73449110735409</v>
      </c>
      <c r="E26" s="27">
        <f t="shared" si="3"/>
        <v>591.9688571311169</v>
      </c>
      <c r="F26" s="2">
        <f t="shared" si="4"/>
        <v>85.10173666103114</v>
      </c>
    </row>
    <row r="27" spans="1:6" ht="19.5" customHeight="1">
      <c r="A27" s="1">
        <v>25</v>
      </c>
      <c r="B27" s="26">
        <f t="shared" si="0"/>
        <v>17.782794100389236</v>
      </c>
      <c r="C27" s="27">
        <f t="shared" si="1"/>
        <v>443.16399919675507</v>
      </c>
      <c r="D27" s="2">
        <f t="shared" si="2"/>
        <v>55.95848339685469</v>
      </c>
      <c r="E27" s="27">
        <f t="shared" si="3"/>
        <v>664.7459987951326</v>
      </c>
      <c r="F27" s="2">
        <f t="shared" si="4"/>
        <v>83.93772509528203</v>
      </c>
    </row>
    <row r="28" spans="1:6" ht="19.5" customHeight="1">
      <c r="A28" s="1">
        <v>26</v>
      </c>
      <c r="B28" s="26">
        <f t="shared" si="0"/>
        <v>19.952623149688804</v>
      </c>
      <c r="C28" s="27">
        <f t="shared" si="1"/>
        <v>497.562610658152</v>
      </c>
      <c r="D28" s="2">
        <f t="shared" si="2"/>
        <v>55.27631448217984</v>
      </c>
      <c r="E28" s="27">
        <f t="shared" si="3"/>
        <v>746.343915987228</v>
      </c>
      <c r="F28" s="2">
        <f t="shared" si="4"/>
        <v>82.91447172326977</v>
      </c>
    </row>
    <row r="29" spans="1:6" ht="19.5" customHeight="1">
      <c r="A29" s="1">
        <v>27</v>
      </c>
      <c r="B29" s="26">
        <f t="shared" si="0"/>
        <v>22.387211385683404</v>
      </c>
      <c r="C29" s="27">
        <f t="shared" si="1"/>
        <v>558.5635756617078</v>
      </c>
      <c r="D29" s="2">
        <f t="shared" si="2"/>
        <v>54.67569138382108</v>
      </c>
      <c r="E29" s="27">
        <f t="shared" si="3"/>
        <v>837.8453634925615</v>
      </c>
      <c r="F29" s="2">
        <f t="shared" si="4"/>
        <v>82.01353707573162</v>
      </c>
    </row>
    <row r="30" spans="1:6" ht="19.5" customHeight="1">
      <c r="A30" s="1">
        <v>28</v>
      </c>
      <c r="B30" s="26">
        <f t="shared" si="0"/>
        <v>25.1188643150958</v>
      </c>
      <c r="C30" s="27">
        <f t="shared" si="1"/>
        <v>626.9763399510113</v>
      </c>
      <c r="D30" s="2">
        <f t="shared" si="2"/>
        <v>54.14613220148225</v>
      </c>
      <c r="E30" s="27">
        <f t="shared" si="3"/>
        <v>940.4645099265168</v>
      </c>
      <c r="F30" s="2">
        <f t="shared" si="4"/>
        <v>81.21919830222339</v>
      </c>
    </row>
    <row r="31" spans="1:6" ht="19.5" customHeight="1">
      <c r="A31" s="1">
        <v>29</v>
      </c>
      <c r="B31" s="26">
        <f t="shared" si="0"/>
        <v>28.183829312644548</v>
      </c>
      <c r="C31" s="27">
        <f t="shared" si="1"/>
        <v>703.7086993430297</v>
      </c>
      <c r="D31" s="2">
        <f t="shared" si="2"/>
        <v>53.678657589035296</v>
      </c>
      <c r="E31" s="27">
        <f t="shared" si="3"/>
        <v>1055.5630490145447</v>
      </c>
      <c r="F31" s="2">
        <f t="shared" si="4"/>
        <v>80.51798638355294</v>
      </c>
    </row>
    <row r="32" spans="1:6" ht="19.5" customHeight="1">
      <c r="A32" s="1">
        <v>30</v>
      </c>
      <c r="B32" s="26">
        <f t="shared" si="0"/>
        <v>31.622776601683803</v>
      </c>
      <c r="C32" s="27">
        <f t="shared" si="1"/>
        <v>789.778845627053</v>
      </c>
      <c r="D32" s="2">
        <f t="shared" si="2"/>
        <v>53.26554320337175</v>
      </c>
      <c r="E32" s="27">
        <f t="shared" si="3"/>
        <v>1184.6682684405796</v>
      </c>
      <c r="F32" s="2">
        <f t="shared" si="4"/>
        <v>79.89831480505762</v>
      </c>
    </row>
    <row r="33" spans="1:6" ht="19.5" customHeight="1">
      <c r="A33" s="1">
        <v>31</v>
      </c>
      <c r="B33" s="26">
        <f t="shared" si="0"/>
        <v>35.481338923357555</v>
      </c>
      <c r="C33" s="27">
        <f t="shared" si="1"/>
        <v>886.3288773511227</v>
      </c>
      <c r="D33" s="2">
        <f t="shared" si="2"/>
        <v>52.90011940146153</v>
      </c>
      <c r="E33" s="27">
        <f t="shared" si="3"/>
        <v>1329.4933160266842</v>
      </c>
      <c r="F33" s="2">
        <f t="shared" si="4"/>
        <v>79.3501791021923</v>
      </c>
    </row>
    <row r="34" spans="1:6" ht="19.5" customHeight="1">
      <c r="A34" s="1">
        <v>32</v>
      </c>
      <c r="B34" s="28">
        <f t="shared" si="0"/>
        <v>39.810717055349755</v>
      </c>
      <c r="C34" s="27">
        <f t="shared" si="1"/>
        <v>994.6399547758665</v>
      </c>
      <c r="D34" s="2">
        <f t="shared" si="2"/>
        <v>52.576607895633195</v>
      </c>
      <c r="E34" s="27">
        <f t="shared" si="3"/>
        <v>1491.9599321637997</v>
      </c>
      <c r="F34" s="2">
        <f t="shared" si="4"/>
        <v>78.8649118434498</v>
      </c>
    </row>
    <row r="35" spans="1:6" ht="19.5" customHeight="1">
      <c r="A35" s="29"/>
      <c r="B35" s="30"/>
      <c r="C35" s="3" t="s">
        <v>0</v>
      </c>
      <c r="D35" s="4">
        <v>50</v>
      </c>
      <c r="E35" s="3" t="s">
        <v>0</v>
      </c>
      <c r="F35" s="4">
        <v>75</v>
      </c>
    </row>
    <row r="36" spans="1:6" ht="19.5" customHeight="1" thickBot="1">
      <c r="A36" s="25" t="s">
        <v>9</v>
      </c>
      <c r="B36" s="24" t="s">
        <v>10</v>
      </c>
      <c r="C36" s="25" t="s">
        <v>1</v>
      </c>
      <c r="D36" s="25" t="s">
        <v>2</v>
      </c>
      <c r="E36" s="25" t="s">
        <v>1</v>
      </c>
      <c r="F36" s="25" t="s">
        <v>2</v>
      </c>
    </row>
    <row r="37" spans="1:6" ht="19.5" customHeight="1" thickTop="1">
      <c r="A37" s="1">
        <v>33</v>
      </c>
      <c r="B37" s="26">
        <f t="shared" si="0"/>
        <v>44.668359215096324</v>
      </c>
      <c r="C37" s="27">
        <f t="shared" si="1"/>
        <v>1116.149300092766</v>
      </c>
      <c r="D37" s="2">
        <f t="shared" si="2"/>
        <v>52.289987574468554</v>
      </c>
      <c r="E37" s="27">
        <f t="shared" si="3"/>
        <v>1674.2239501391489</v>
      </c>
      <c r="F37" s="2">
        <f t="shared" si="4"/>
        <v>78.43498136170284</v>
      </c>
    </row>
    <row r="38" spans="1:6" ht="19.5" customHeight="1">
      <c r="A38" s="1">
        <v>34</v>
      </c>
      <c r="B38" s="26">
        <f t="shared" si="0"/>
        <v>50.11872336272724</v>
      </c>
      <c r="C38" s="27">
        <f t="shared" si="1"/>
        <v>1252.4692684894387</v>
      </c>
      <c r="D38" s="2">
        <f t="shared" si="2"/>
        <v>52.035883531856676</v>
      </c>
      <c r="E38" s="27">
        <f t="shared" si="3"/>
        <v>1878.703902734158</v>
      </c>
      <c r="F38" s="2">
        <f t="shared" si="4"/>
        <v>78.05382529778501</v>
      </c>
    </row>
    <row r="39" spans="1:6" ht="19.5" customHeight="1">
      <c r="A39" s="1">
        <v>35</v>
      </c>
      <c r="B39" s="26">
        <f t="shared" si="0"/>
        <v>56.234132519034915</v>
      </c>
      <c r="C39" s="27">
        <f t="shared" si="1"/>
        <v>1405.4087431233631</v>
      </c>
      <c r="D39" s="2">
        <f t="shared" si="2"/>
        <v>51.81047470901326</v>
      </c>
      <c r="E39" s="27">
        <f t="shared" si="3"/>
        <v>2108.113114685045</v>
      </c>
      <c r="F39" s="2">
        <f t="shared" si="4"/>
        <v>77.7157120635199</v>
      </c>
    </row>
    <row r="40" spans="1:6" ht="19.5" customHeight="1">
      <c r="A40" s="1">
        <v>36</v>
      </c>
      <c r="B40" s="26">
        <f t="shared" si="0"/>
        <v>63.095734448019364</v>
      </c>
      <c r="C40" s="27">
        <f t="shared" si="1"/>
        <v>1576.9971379023689</v>
      </c>
      <c r="D40" s="2">
        <f t="shared" si="2"/>
        <v>51.610416575130614</v>
      </c>
      <c r="E40" s="27">
        <f t="shared" si="3"/>
        <v>2365.495706853553</v>
      </c>
      <c r="F40" s="2">
        <f t="shared" si="4"/>
        <v>77.41562486269592</v>
      </c>
    </row>
    <row r="41" spans="1:6" ht="19.5" customHeight="1">
      <c r="A41" s="1">
        <v>37</v>
      </c>
      <c r="B41" s="26">
        <f t="shared" si="0"/>
        <v>70.79457843841386</v>
      </c>
      <c r="C41" s="27">
        <f t="shared" si="1"/>
        <v>1769.511326574191</v>
      </c>
      <c r="D41" s="2">
        <f t="shared" si="2"/>
        <v>51.43277604417712</v>
      </c>
      <c r="E41" s="27">
        <f t="shared" si="3"/>
        <v>2654.266989861286</v>
      </c>
      <c r="F41" s="2">
        <f t="shared" si="4"/>
        <v>77.14916406626568</v>
      </c>
    </row>
    <row r="42" spans="1:6" ht="19.5" customHeight="1">
      <c r="A42" s="1">
        <v>38</v>
      </c>
      <c r="B42" s="26">
        <f t="shared" si="0"/>
        <v>79.4328234724282</v>
      </c>
      <c r="C42" s="27">
        <f t="shared" si="1"/>
        <v>1985.5058554577563</v>
      </c>
      <c r="D42" s="2">
        <f t="shared" si="2"/>
        <v>51.27497641386266</v>
      </c>
      <c r="E42" s="27">
        <f t="shared" si="3"/>
        <v>2978.2587831866344</v>
      </c>
      <c r="F42" s="2">
        <f t="shared" si="4"/>
        <v>76.912464620794</v>
      </c>
    </row>
    <row r="43" spans="1:6" ht="19.5" customHeight="1">
      <c r="A43" s="1">
        <v>39</v>
      </c>
      <c r="B43" s="26">
        <f t="shared" si="0"/>
        <v>89.12509381337456</v>
      </c>
      <c r="C43" s="27">
        <f t="shared" si="1"/>
        <v>2227.8468407207884</v>
      </c>
      <c r="D43" s="2">
        <f t="shared" si="2"/>
        <v>51.134750565052144</v>
      </c>
      <c r="E43" s="27">
        <f t="shared" si="3"/>
        <v>3341.770261081183</v>
      </c>
      <c r="F43" s="2">
        <f t="shared" si="4"/>
        <v>76.70212584757822</v>
      </c>
    </row>
    <row r="44" spans="1:6" ht="19.5" customHeight="1">
      <c r="A44" s="1">
        <v>40</v>
      </c>
      <c r="B44" s="26">
        <f t="shared" si="0"/>
        <v>100</v>
      </c>
      <c r="C44" s="27">
        <f t="shared" si="1"/>
        <v>2499.75</v>
      </c>
      <c r="D44" s="2">
        <f t="shared" si="2"/>
        <v>51.010101010101</v>
      </c>
      <c r="E44" s="27">
        <f t="shared" si="3"/>
        <v>3749.625</v>
      </c>
      <c r="F44" s="2">
        <f t="shared" si="4"/>
        <v>76.5151515151515</v>
      </c>
    </row>
    <row r="45" spans="1:6" ht="19.5" customHeight="1">
      <c r="A45" s="1">
        <v>41</v>
      </c>
      <c r="B45" s="26">
        <f t="shared" si="0"/>
        <v>112.20184543019634</v>
      </c>
      <c r="C45" s="27">
        <f t="shared" si="1"/>
        <v>2804.8233230203755</v>
      </c>
      <c r="D45" s="2">
        <f t="shared" si="2"/>
        <v>50.89926565169075</v>
      </c>
      <c r="E45" s="27">
        <f t="shared" si="3"/>
        <v>4207.2349845305625</v>
      </c>
      <c r="F45" s="2">
        <f t="shared" si="4"/>
        <v>76.34889847753612</v>
      </c>
    </row>
    <row r="46" spans="1:6" ht="19.5" customHeight="1">
      <c r="A46" s="1">
        <v>42</v>
      </c>
      <c r="B46" s="26">
        <f t="shared" si="0"/>
        <v>125.89254117941677</v>
      </c>
      <c r="C46" s="27">
        <f t="shared" si="1"/>
        <v>3147.114947426738</v>
      </c>
      <c r="D46" s="2">
        <f t="shared" si="2"/>
        <v>50.80068832818721</v>
      </c>
      <c r="E46" s="27">
        <f t="shared" si="3"/>
        <v>4720.672421140107</v>
      </c>
      <c r="F46" s="2">
        <f t="shared" si="4"/>
        <v>76.20103249228082</v>
      </c>
    </row>
    <row r="47" spans="1:6" ht="19.5" customHeight="1">
      <c r="A47" s="1">
        <v>43</v>
      </c>
      <c r="B47" s="26">
        <f t="shared" si="0"/>
        <v>141.25375446227542</v>
      </c>
      <c r="C47" s="27">
        <f t="shared" si="1"/>
        <v>3531.1668751107895</v>
      </c>
      <c r="D47" s="2">
        <f t="shared" si="2"/>
        <v>50.71299339103894</v>
      </c>
      <c r="E47" s="27">
        <f t="shared" si="3"/>
        <v>5296.750312666184</v>
      </c>
      <c r="F47" s="2">
        <f t="shared" si="4"/>
        <v>76.06949008655842</v>
      </c>
    </row>
    <row r="48" spans="1:6" ht="19.5" customHeight="1">
      <c r="A48" s="1">
        <v>44</v>
      </c>
      <c r="B48" s="26">
        <f t="shared" si="0"/>
        <v>158.48931924611153</v>
      </c>
      <c r="C48" s="27">
        <f t="shared" si="1"/>
        <v>3962.075241816668</v>
      </c>
      <c r="D48" s="2">
        <f t="shared" si="2"/>
        <v>50.63496369454571</v>
      </c>
      <c r="E48" s="27">
        <f t="shared" si="3"/>
        <v>5943.112862725002</v>
      </c>
      <c r="F48" s="2">
        <f t="shared" si="4"/>
        <v>75.95244554181856</v>
      </c>
    </row>
    <row r="49" spans="1:6" ht="19.5" customHeight="1">
      <c r="A49" s="1">
        <v>45</v>
      </c>
      <c r="B49" s="26">
        <f t="shared" si="0"/>
        <v>177.82794100389242</v>
      </c>
      <c r="C49" s="27">
        <f t="shared" si="1"/>
        <v>4445.557939766013</v>
      </c>
      <c r="D49" s="2">
        <f t="shared" si="2"/>
        <v>50.565521486210145</v>
      </c>
      <c r="E49" s="27">
        <f t="shared" si="3"/>
        <v>6668.33690964902</v>
      </c>
      <c r="F49" s="2">
        <f t="shared" si="4"/>
        <v>75.84828222931522</v>
      </c>
    </row>
    <row r="50" spans="1:6" ht="19.5" customHeight="1">
      <c r="A50" s="1">
        <v>46</v>
      </c>
      <c r="B50" s="26">
        <f t="shared" si="0"/>
        <v>199.52623149688802</v>
      </c>
      <c r="C50" s="27">
        <f t="shared" si="1"/>
        <v>4988.0304906137935</v>
      </c>
      <c r="D50" s="2">
        <f t="shared" si="2"/>
        <v>50.503711772726454</v>
      </c>
      <c r="E50" s="27">
        <f t="shared" si="3"/>
        <v>7482.04573592069</v>
      </c>
      <c r="F50" s="2">
        <f t="shared" si="4"/>
        <v>75.75556765908968</v>
      </c>
    </row>
    <row r="51" spans="1:6" ht="19.5" customHeight="1">
      <c r="A51" s="1">
        <v>47</v>
      </c>
      <c r="B51" s="26">
        <f t="shared" si="0"/>
        <v>223.87211385683412</v>
      </c>
      <c r="C51" s="27">
        <f t="shared" si="1"/>
        <v>5596.691175522816</v>
      </c>
      <c r="D51" s="2">
        <f t="shared" si="2"/>
        <v>50.44868780696466</v>
      </c>
      <c r="E51" s="27">
        <f t="shared" si="3"/>
        <v>8395.036763284223</v>
      </c>
      <c r="F51" s="2">
        <f t="shared" si="4"/>
        <v>75.67303171044698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Paint.Picture" shapeId="1450950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Brenda</cp:lastModifiedBy>
  <cp:lastPrinted>2000-03-15T18:21:55Z</cp:lastPrinted>
  <dcterms:created xsi:type="dcterms:W3CDTF">2000-03-13T16:01:24Z</dcterms:created>
  <dcterms:modified xsi:type="dcterms:W3CDTF">2009-05-03T15:53:03Z</dcterms:modified>
  <cp:category/>
  <cp:version/>
  <cp:contentType/>
  <cp:contentStatus/>
</cp:coreProperties>
</file>