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915" activeTab="0"/>
  </bookViews>
  <sheets>
    <sheet name="Sheet1" sheetId="1" r:id="rId1"/>
    <sheet name="Sheet2" sheetId="2" r:id="rId2"/>
    <sheet name="Sheet3" sheetId="3" r:id="rId3"/>
  </sheets>
  <definedNames>
    <definedName name="a">'Sheet1'!$C$6:$C$14</definedName>
    <definedName name="b">'Sheet1'!$D$6:$D$14</definedName>
    <definedName name="cv">'Sheet1'!$A$14:$A$19</definedName>
    <definedName name="number">'Sheet1'!$C$6:$C$14</definedName>
    <definedName name="result">'Sheet1'!$D$6:$D$14</definedName>
  </definedNames>
  <calcPr fullCalcOnLoad="1"/>
</workbook>
</file>

<file path=xl/sharedStrings.xml><?xml version="1.0" encoding="utf-8"?>
<sst xmlns="http://schemas.openxmlformats.org/spreadsheetml/2006/main" count="64" uniqueCount="48">
  <si>
    <t>=INDEX(LINEST(b,a^{1,2,3,4}),5)</t>
  </si>
  <si>
    <t>a</t>
  </si>
  <si>
    <t>b</t>
  </si>
  <si>
    <t>=INDEX(LINEST(b,a^{1,2,3,4}),4)</t>
  </si>
  <si>
    <t>=INDEX(LINEST(b,a^{1,2,3,4}),3)</t>
  </si>
  <si>
    <t>Y=A4*x^4+A3*x^3+A2*x^2+A1*x^+A0</t>
  </si>
  <si>
    <t>X</t>
  </si>
  <si>
    <t>Y</t>
  </si>
  <si>
    <t>A0</t>
  </si>
  <si>
    <t>A1</t>
  </si>
  <si>
    <t>A2</t>
  </si>
  <si>
    <t>A3</t>
  </si>
  <si>
    <t>A4</t>
  </si>
  <si>
    <t>A5</t>
  </si>
  <si>
    <t>4th order</t>
  </si>
  <si>
    <t>5th order</t>
  </si>
  <si>
    <t>Calculated from Polynomial 4th order</t>
  </si>
  <si>
    <t>Y=A5*x^5+A4*x^4+A3*x^3+A2*x^2+A1*x^+A0</t>
  </si>
  <si>
    <t xml:space="preserve">Polynomial </t>
  </si>
  <si>
    <t>Example:</t>
  </si>
  <si>
    <t>Polynomial 4th Order</t>
  </si>
  <si>
    <t>Coefficient A0</t>
  </si>
  <si>
    <t>Coefficient A1</t>
  </si>
  <si>
    <t>Coefficient A2</t>
  </si>
  <si>
    <t>=INDEX(LINEST(b,a^{1,2,3,4}),2)</t>
  </si>
  <si>
    <t>Coefficient A3</t>
  </si>
  <si>
    <t>Coefficient A4</t>
  </si>
  <si>
    <t>1,2,3,4 for Poly 4th order</t>
  </si>
  <si>
    <t>range of data x-value (here cell C6 to C14)</t>
  </si>
  <si>
    <t>range of data y-value (here cell D6 to D14)</t>
  </si>
  <si>
    <t xml:space="preserve">a is the name of the     </t>
  </si>
  <si>
    <t xml:space="preserve">b is the name of the     </t>
  </si>
  <si>
    <t>Polynomial 5th Order</t>
  </si>
  <si>
    <t>=INDEX(LINEST(b,a^{1,2,3,4,5}),6)</t>
  </si>
  <si>
    <t>Coefficient A5</t>
  </si>
  <si>
    <t>=INDEX(LINEST(b,a^{1,2,3,4}),1)</t>
  </si>
  <si>
    <t>=INDEX(LINEST(b,a^{1,2,3,4,5}),5)</t>
  </si>
  <si>
    <t>=INDEX(LINEST(b,a^{1,2,3,4,5}),4)</t>
  </si>
  <si>
    <t>=INDEX(LINEST(b,a^{1,2,3,4,5}),3)</t>
  </si>
  <si>
    <t>=INDEX(LINEST(b,a^{1,2,3,4,5}),2)</t>
  </si>
  <si>
    <t>=INDEX(LINEST(b,a^{1,2,3,4,5}),1)</t>
  </si>
  <si>
    <t>1,2,3,4,5 for Poly 5th order</t>
  </si>
  <si>
    <t xml:space="preserve">(highlight cells, click on insert, click on name, </t>
  </si>
  <si>
    <t>click on define, type the name for this range of cells)</t>
  </si>
  <si>
    <t>Calculated from Polynomial 5th order</t>
  </si>
  <si>
    <t>determination of polynomials fro data sets</t>
  </si>
  <si>
    <t xml:space="preserve">compare excel Polynomial </t>
  </si>
  <si>
    <t>and calculated polynomial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</si>
</sst>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0.0"/>
  </numFmts>
  <fonts count="5">
    <font>
      <sz val="10"/>
      <name val="Arial"/>
      <family val="0"/>
    </font>
    <font>
      <sz val="8"/>
      <name val="Arial"/>
      <family val="0"/>
    </font>
    <font>
      <vertAlign val="superscript"/>
      <sz val="8.25"/>
      <name val="Arial"/>
      <family val="0"/>
    </font>
    <font>
      <sz val="8.2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0" xfId="0" applyNumberFormat="1" applyAlignment="1" quotePrefix="1">
      <alignment horizontal="center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Border="1" applyAlignment="1">
      <alignment horizontal="left"/>
    </xf>
    <xf numFmtId="166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Data with Polynomial 4th Order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2725"/>
          <c:w val="0.96425"/>
          <c:h val="0.759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0E+00"/>
            </c:trendlineLbl>
          </c:trendline>
          <c:xVal>
            <c:numRef>
              <c:f>Sheet1!$C$6:$C$14</c:f>
              <c:numCache/>
            </c:numRef>
          </c:xVal>
          <c:yVal>
            <c:numRef>
              <c:f>Sheet1!$D$6:$D$14</c:f>
              <c:numCache/>
            </c:numRef>
          </c:yVal>
          <c:smooth val="0"/>
        </c:ser>
        <c:axId val="48593019"/>
        <c:axId val="34683988"/>
      </c:scatterChart>
      <c:valAx>
        <c:axId val="485930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683988"/>
        <c:crosses val="autoZero"/>
        <c:crossBetween val="midCat"/>
        <c:dispUnits/>
      </c:valAx>
      <c:valAx>
        <c:axId val="346839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930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Data with Polynomial 5th Order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2725"/>
          <c:w val="0.96425"/>
          <c:h val="0.759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0E+00"/>
            </c:trendlineLbl>
          </c:trendline>
          <c:xVal>
            <c:numRef>
              <c:f>Sheet1!$C$6:$C$14</c:f>
              <c:numCache/>
            </c:numRef>
          </c:xVal>
          <c:yVal>
            <c:numRef>
              <c:f>Sheet1!$D$6:$D$14</c:f>
              <c:numCache/>
            </c:numRef>
          </c:yVal>
          <c:smooth val="0"/>
        </c:ser>
        <c:axId val="43720437"/>
        <c:axId val="57939614"/>
      </c:scatterChart>
      <c:valAx>
        <c:axId val="437204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939614"/>
        <c:crosses val="autoZero"/>
        <c:crossBetween val="midCat"/>
        <c:dispUnits/>
      </c:valAx>
      <c:valAx>
        <c:axId val="579396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204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47625</xdr:rowOff>
    </xdr:from>
    <xdr:to>
      <xdr:col>12</xdr:col>
      <xdr:colOff>752475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4705350" y="209550"/>
        <a:ext cx="48577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180975</xdr:colOff>
      <xdr:row>34</xdr:row>
      <xdr:rowOff>66675</xdr:rowOff>
    </xdr:from>
    <xdr:to>
      <xdr:col>4</xdr:col>
      <xdr:colOff>47625</xdr:colOff>
      <xdr:row>45</xdr:row>
      <xdr:rowOff>85725</xdr:rowOff>
    </xdr:to>
    <xdr:sp>
      <xdr:nvSpPr>
        <xdr:cNvPr id="2" name="Line 2"/>
        <xdr:cNvSpPr>
          <a:spLocks/>
        </xdr:cNvSpPr>
      </xdr:nvSpPr>
      <xdr:spPr>
        <a:xfrm flipH="1" flipV="1">
          <a:off x="2019300" y="5915025"/>
          <a:ext cx="47625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33</xdr:row>
      <xdr:rowOff>152400</xdr:rowOff>
    </xdr:from>
    <xdr:to>
      <xdr:col>4</xdr:col>
      <xdr:colOff>152400</xdr:colOff>
      <xdr:row>42</xdr:row>
      <xdr:rowOff>57150</xdr:rowOff>
    </xdr:to>
    <xdr:sp>
      <xdr:nvSpPr>
        <xdr:cNvPr id="3" name="Line 3"/>
        <xdr:cNvSpPr>
          <a:spLocks/>
        </xdr:cNvSpPr>
      </xdr:nvSpPr>
      <xdr:spPr>
        <a:xfrm flipH="1" flipV="1">
          <a:off x="2114550" y="5838825"/>
          <a:ext cx="48577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33</xdr:row>
      <xdr:rowOff>152400</xdr:rowOff>
    </xdr:from>
    <xdr:to>
      <xdr:col>5</xdr:col>
      <xdr:colOff>1038225</xdr:colOff>
      <xdr:row>36</xdr:row>
      <xdr:rowOff>95250</xdr:rowOff>
    </xdr:to>
    <xdr:sp>
      <xdr:nvSpPr>
        <xdr:cNvPr id="4" name="Line 9"/>
        <xdr:cNvSpPr>
          <a:spLocks/>
        </xdr:cNvSpPr>
      </xdr:nvSpPr>
      <xdr:spPr>
        <a:xfrm flipH="1" flipV="1">
          <a:off x="2781300" y="5838825"/>
          <a:ext cx="8763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34</xdr:row>
      <xdr:rowOff>47625</xdr:rowOff>
    </xdr:from>
    <xdr:to>
      <xdr:col>5</xdr:col>
      <xdr:colOff>1133475</xdr:colOff>
      <xdr:row>39</xdr:row>
      <xdr:rowOff>104775</xdr:rowOff>
    </xdr:to>
    <xdr:sp>
      <xdr:nvSpPr>
        <xdr:cNvPr id="5" name="Line 10"/>
        <xdr:cNvSpPr>
          <a:spLocks/>
        </xdr:cNvSpPr>
      </xdr:nvSpPr>
      <xdr:spPr>
        <a:xfrm flipH="1" flipV="1">
          <a:off x="2428875" y="5895975"/>
          <a:ext cx="13239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34</xdr:row>
      <xdr:rowOff>19050</xdr:rowOff>
    </xdr:from>
    <xdr:to>
      <xdr:col>8</xdr:col>
      <xdr:colOff>400050</xdr:colOff>
      <xdr:row>35</xdr:row>
      <xdr:rowOff>123825</xdr:rowOff>
    </xdr:to>
    <xdr:sp>
      <xdr:nvSpPr>
        <xdr:cNvPr id="6" name="Line 11"/>
        <xdr:cNvSpPr>
          <a:spLocks/>
        </xdr:cNvSpPr>
      </xdr:nvSpPr>
      <xdr:spPr>
        <a:xfrm flipH="1" flipV="1">
          <a:off x="5524500" y="5867400"/>
          <a:ext cx="1809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866775</xdr:colOff>
      <xdr:row>34</xdr:row>
      <xdr:rowOff>9525</xdr:rowOff>
    </xdr:from>
    <xdr:to>
      <xdr:col>12</xdr:col>
      <xdr:colOff>28575</xdr:colOff>
      <xdr:row>36</xdr:row>
      <xdr:rowOff>19050</xdr:rowOff>
    </xdr:to>
    <xdr:sp>
      <xdr:nvSpPr>
        <xdr:cNvPr id="7" name="Line 12"/>
        <xdr:cNvSpPr>
          <a:spLocks/>
        </xdr:cNvSpPr>
      </xdr:nvSpPr>
      <xdr:spPr>
        <a:xfrm flipH="1" flipV="1">
          <a:off x="8705850" y="5857875"/>
          <a:ext cx="1333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866775</xdr:colOff>
      <xdr:row>38</xdr:row>
      <xdr:rowOff>142875</xdr:rowOff>
    </xdr:from>
    <xdr:to>
      <xdr:col>12</xdr:col>
      <xdr:colOff>28575</xdr:colOff>
      <xdr:row>40</xdr:row>
      <xdr:rowOff>142875</xdr:rowOff>
    </xdr:to>
    <xdr:sp>
      <xdr:nvSpPr>
        <xdr:cNvPr id="8" name="Line 13"/>
        <xdr:cNvSpPr>
          <a:spLocks/>
        </xdr:cNvSpPr>
      </xdr:nvSpPr>
      <xdr:spPr>
        <a:xfrm flipH="1" flipV="1">
          <a:off x="8705850" y="6638925"/>
          <a:ext cx="133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847725</xdr:colOff>
      <xdr:row>44</xdr:row>
      <xdr:rowOff>9525</xdr:rowOff>
    </xdr:from>
    <xdr:to>
      <xdr:col>12</xdr:col>
      <xdr:colOff>19050</xdr:colOff>
      <xdr:row>46</xdr:row>
      <xdr:rowOff>9525</xdr:rowOff>
    </xdr:to>
    <xdr:sp>
      <xdr:nvSpPr>
        <xdr:cNvPr id="9" name="Line 14"/>
        <xdr:cNvSpPr>
          <a:spLocks/>
        </xdr:cNvSpPr>
      </xdr:nvSpPr>
      <xdr:spPr>
        <a:xfrm flipH="1" flipV="1">
          <a:off x="8686800" y="7477125"/>
          <a:ext cx="1428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51</xdr:row>
      <xdr:rowOff>66675</xdr:rowOff>
    </xdr:from>
    <xdr:to>
      <xdr:col>4</xdr:col>
      <xdr:colOff>47625</xdr:colOff>
      <xdr:row>62</xdr:row>
      <xdr:rowOff>85725</xdr:rowOff>
    </xdr:to>
    <xdr:sp>
      <xdr:nvSpPr>
        <xdr:cNvPr id="10" name="Line 19"/>
        <xdr:cNvSpPr>
          <a:spLocks/>
        </xdr:cNvSpPr>
      </xdr:nvSpPr>
      <xdr:spPr>
        <a:xfrm flipH="1" flipV="1">
          <a:off x="2019300" y="8667750"/>
          <a:ext cx="47625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50</xdr:row>
      <xdr:rowOff>152400</xdr:rowOff>
    </xdr:from>
    <xdr:to>
      <xdr:col>4</xdr:col>
      <xdr:colOff>152400</xdr:colOff>
      <xdr:row>59</xdr:row>
      <xdr:rowOff>57150</xdr:rowOff>
    </xdr:to>
    <xdr:sp>
      <xdr:nvSpPr>
        <xdr:cNvPr id="11" name="Line 20"/>
        <xdr:cNvSpPr>
          <a:spLocks/>
        </xdr:cNvSpPr>
      </xdr:nvSpPr>
      <xdr:spPr>
        <a:xfrm flipH="1" flipV="1">
          <a:off x="2114550" y="8591550"/>
          <a:ext cx="48577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50</xdr:row>
      <xdr:rowOff>152400</xdr:rowOff>
    </xdr:from>
    <xdr:to>
      <xdr:col>5</xdr:col>
      <xdr:colOff>1038225</xdr:colOff>
      <xdr:row>53</xdr:row>
      <xdr:rowOff>95250</xdr:rowOff>
    </xdr:to>
    <xdr:sp>
      <xdr:nvSpPr>
        <xdr:cNvPr id="12" name="Line 21"/>
        <xdr:cNvSpPr>
          <a:spLocks/>
        </xdr:cNvSpPr>
      </xdr:nvSpPr>
      <xdr:spPr>
        <a:xfrm flipH="1" flipV="1">
          <a:off x="2781300" y="8591550"/>
          <a:ext cx="8763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51</xdr:row>
      <xdr:rowOff>47625</xdr:rowOff>
    </xdr:from>
    <xdr:to>
      <xdr:col>5</xdr:col>
      <xdr:colOff>1133475</xdr:colOff>
      <xdr:row>56</xdr:row>
      <xdr:rowOff>104775</xdr:rowOff>
    </xdr:to>
    <xdr:sp>
      <xdr:nvSpPr>
        <xdr:cNvPr id="13" name="Line 22"/>
        <xdr:cNvSpPr>
          <a:spLocks/>
        </xdr:cNvSpPr>
      </xdr:nvSpPr>
      <xdr:spPr>
        <a:xfrm flipH="1" flipV="1">
          <a:off x="2428875" y="8648700"/>
          <a:ext cx="13239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51</xdr:row>
      <xdr:rowOff>19050</xdr:rowOff>
    </xdr:from>
    <xdr:to>
      <xdr:col>8</xdr:col>
      <xdr:colOff>400050</xdr:colOff>
      <xdr:row>52</xdr:row>
      <xdr:rowOff>123825</xdr:rowOff>
    </xdr:to>
    <xdr:sp>
      <xdr:nvSpPr>
        <xdr:cNvPr id="14" name="Line 23"/>
        <xdr:cNvSpPr>
          <a:spLocks/>
        </xdr:cNvSpPr>
      </xdr:nvSpPr>
      <xdr:spPr>
        <a:xfrm flipH="1" flipV="1">
          <a:off x="5524500" y="8620125"/>
          <a:ext cx="1809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962025</xdr:colOff>
      <xdr:row>51</xdr:row>
      <xdr:rowOff>28575</xdr:rowOff>
    </xdr:from>
    <xdr:to>
      <xdr:col>12</xdr:col>
      <xdr:colOff>142875</xdr:colOff>
      <xdr:row>53</xdr:row>
      <xdr:rowOff>19050</xdr:rowOff>
    </xdr:to>
    <xdr:sp>
      <xdr:nvSpPr>
        <xdr:cNvPr id="15" name="Line 24"/>
        <xdr:cNvSpPr>
          <a:spLocks/>
        </xdr:cNvSpPr>
      </xdr:nvSpPr>
      <xdr:spPr>
        <a:xfrm flipH="1" flipV="1">
          <a:off x="8801100" y="8629650"/>
          <a:ext cx="1524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952500</xdr:colOff>
      <xdr:row>56</xdr:row>
      <xdr:rowOff>28575</xdr:rowOff>
    </xdr:from>
    <xdr:to>
      <xdr:col>12</xdr:col>
      <xdr:colOff>123825</xdr:colOff>
      <xdr:row>58</xdr:row>
      <xdr:rowOff>19050</xdr:rowOff>
    </xdr:to>
    <xdr:sp>
      <xdr:nvSpPr>
        <xdr:cNvPr id="16" name="Line 25"/>
        <xdr:cNvSpPr>
          <a:spLocks/>
        </xdr:cNvSpPr>
      </xdr:nvSpPr>
      <xdr:spPr>
        <a:xfrm flipH="1" flipV="1">
          <a:off x="8791575" y="9439275"/>
          <a:ext cx="1428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61</xdr:row>
      <xdr:rowOff>38100</xdr:rowOff>
    </xdr:from>
    <xdr:to>
      <xdr:col>12</xdr:col>
      <xdr:colOff>114300</xdr:colOff>
      <xdr:row>63</xdr:row>
      <xdr:rowOff>9525</xdr:rowOff>
    </xdr:to>
    <xdr:sp>
      <xdr:nvSpPr>
        <xdr:cNvPr id="17" name="Line 26"/>
        <xdr:cNvSpPr>
          <a:spLocks/>
        </xdr:cNvSpPr>
      </xdr:nvSpPr>
      <xdr:spPr>
        <a:xfrm flipH="1" flipV="1">
          <a:off x="8810625" y="10258425"/>
          <a:ext cx="1143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66</xdr:row>
      <xdr:rowOff>28575</xdr:rowOff>
    </xdr:from>
    <xdr:to>
      <xdr:col>12</xdr:col>
      <xdr:colOff>133350</xdr:colOff>
      <xdr:row>68</xdr:row>
      <xdr:rowOff>28575</xdr:rowOff>
    </xdr:to>
    <xdr:sp>
      <xdr:nvSpPr>
        <xdr:cNvPr id="18" name="Line 27"/>
        <xdr:cNvSpPr>
          <a:spLocks/>
        </xdr:cNvSpPr>
      </xdr:nvSpPr>
      <xdr:spPr>
        <a:xfrm flipH="1" flipV="1">
          <a:off x="8810625" y="11058525"/>
          <a:ext cx="133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14</xdr:row>
      <xdr:rowOff>38100</xdr:rowOff>
    </xdr:from>
    <xdr:to>
      <xdr:col>3</xdr:col>
      <xdr:colOff>228600</xdr:colOff>
      <xdr:row>15</xdr:row>
      <xdr:rowOff>152400</xdr:rowOff>
    </xdr:to>
    <xdr:sp>
      <xdr:nvSpPr>
        <xdr:cNvPr id="19" name="Line 28"/>
        <xdr:cNvSpPr>
          <a:spLocks/>
        </xdr:cNvSpPr>
      </xdr:nvSpPr>
      <xdr:spPr>
        <a:xfrm flipV="1">
          <a:off x="1952625" y="2647950"/>
          <a:ext cx="1143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28575</xdr:rowOff>
    </xdr:from>
    <xdr:to>
      <xdr:col>2</xdr:col>
      <xdr:colOff>276225</xdr:colOff>
      <xdr:row>15</xdr:row>
      <xdr:rowOff>142875</xdr:rowOff>
    </xdr:to>
    <xdr:sp>
      <xdr:nvSpPr>
        <xdr:cNvPr id="20" name="Line 29"/>
        <xdr:cNvSpPr>
          <a:spLocks/>
        </xdr:cNvSpPr>
      </xdr:nvSpPr>
      <xdr:spPr>
        <a:xfrm flipV="1">
          <a:off x="1171575" y="2638425"/>
          <a:ext cx="1143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28</xdr:row>
      <xdr:rowOff>104775</xdr:rowOff>
    </xdr:from>
    <xdr:to>
      <xdr:col>15</xdr:col>
      <xdr:colOff>495300</xdr:colOff>
      <xdr:row>28</xdr:row>
      <xdr:rowOff>104775</xdr:rowOff>
    </xdr:to>
    <xdr:sp>
      <xdr:nvSpPr>
        <xdr:cNvPr id="21" name="Line 31"/>
        <xdr:cNvSpPr>
          <a:spLocks/>
        </xdr:cNvSpPr>
      </xdr:nvSpPr>
      <xdr:spPr>
        <a:xfrm flipH="1" flipV="1">
          <a:off x="10429875" y="49815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1</xdr:row>
      <xdr:rowOff>47625</xdr:rowOff>
    </xdr:from>
    <xdr:to>
      <xdr:col>20</xdr:col>
      <xdr:colOff>581025</xdr:colOff>
      <xdr:row>23</xdr:row>
      <xdr:rowOff>66675</xdr:rowOff>
    </xdr:to>
    <xdr:graphicFrame>
      <xdr:nvGraphicFramePr>
        <xdr:cNvPr id="22" name="Chart 32"/>
        <xdr:cNvGraphicFramePr/>
      </xdr:nvGraphicFramePr>
      <xdr:xfrm>
        <a:off x="9705975" y="209550"/>
        <a:ext cx="485775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28575</xdr:colOff>
      <xdr:row>21</xdr:row>
      <xdr:rowOff>114300</xdr:rowOff>
    </xdr:from>
    <xdr:to>
      <xdr:col>15</xdr:col>
      <xdr:colOff>485775</xdr:colOff>
      <xdr:row>25</xdr:row>
      <xdr:rowOff>133350</xdr:rowOff>
    </xdr:to>
    <xdr:sp>
      <xdr:nvSpPr>
        <xdr:cNvPr id="23" name="Line 30"/>
        <xdr:cNvSpPr>
          <a:spLocks/>
        </xdr:cNvSpPr>
      </xdr:nvSpPr>
      <xdr:spPr>
        <a:xfrm flipH="1" flipV="1">
          <a:off x="10963275" y="3857625"/>
          <a:ext cx="4572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21</xdr:row>
      <xdr:rowOff>142875</xdr:rowOff>
    </xdr:from>
    <xdr:to>
      <xdr:col>15</xdr:col>
      <xdr:colOff>409575</xdr:colOff>
      <xdr:row>26</xdr:row>
      <xdr:rowOff>28575</xdr:rowOff>
    </xdr:to>
    <xdr:sp>
      <xdr:nvSpPr>
        <xdr:cNvPr id="24" name="Line 33"/>
        <xdr:cNvSpPr>
          <a:spLocks/>
        </xdr:cNvSpPr>
      </xdr:nvSpPr>
      <xdr:spPr>
        <a:xfrm flipH="1" flipV="1">
          <a:off x="9191625" y="3886200"/>
          <a:ext cx="21526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25</xdr:row>
      <xdr:rowOff>76200</xdr:rowOff>
    </xdr:from>
    <xdr:to>
      <xdr:col>15</xdr:col>
      <xdr:colOff>495300</xdr:colOff>
      <xdr:row>28</xdr:row>
      <xdr:rowOff>9525</xdr:rowOff>
    </xdr:to>
    <xdr:sp>
      <xdr:nvSpPr>
        <xdr:cNvPr id="25" name="Line 34"/>
        <xdr:cNvSpPr>
          <a:spLocks/>
        </xdr:cNvSpPr>
      </xdr:nvSpPr>
      <xdr:spPr>
        <a:xfrm flipH="1" flipV="1">
          <a:off x="9744075" y="4467225"/>
          <a:ext cx="16859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R70"/>
  <sheetViews>
    <sheetView tabSelected="1" zoomScale="75" zoomScaleNormal="75" workbookViewId="0" topLeftCell="A1">
      <selection activeCell="P49" sqref="P49"/>
    </sheetView>
  </sheetViews>
  <sheetFormatPr defaultColWidth="9.140625" defaultRowHeight="12.75"/>
  <cols>
    <col min="2" max="2" width="6.00390625" style="0" customWidth="1"/>
    <col min="3" max="3" width="12.421875" style="0" customWidth="1"/>
    <col min="5" max="5" width="2.57421875" style="0" customWidth="1"/>
    <col min="6" max="6" width="17.140625" style="0" customWidth="1"/>
    <col min="7" max="7" width="14.00390625" style="0" customWidth="1"/>
    <col min="9" max="9" width="13.8515625" style="0" customWidth="1"/>
    <col min="10" max="10" width="12.57421875" style="0" bestFit="1" customWidth="1"/>
    <col min="11" max="11" width="11.57421875" style="0" bestFit="1" customWidth="1"/>
    <col min="12" max="12" width="14.57421875" style="0" customWidth="1"/>
    <col min="13" max="13" width="11.57421875" style="0" bestFit="1" customWidth="1"/>
    <col min="14" max="14" width="11.140625" style="0" bestFit="1" customWidth="1"/>
  </cols>
  <sheetData>
    <row r="2" ht="12.75">
      <c r="C2" s="28" t="s">
        <v>45</v>
      </c>
    </row>
    <row r="5" spans="3:7" ht="39" thickBot="1">
      <c r="C5" s="4" t="s">
        <v>6</v>
      </c>
      <c r="D5" s="3" t="s">
        <v>7</v>
      </c>
      <c r="F5" s="6" t="s">
        <v>16</v>
      </c>
      <c r="G5" s="6" t="s">
        <v>44</v>
      </c>
    </row>
    <row r="6" spans="3:7" ht="12.75">
      <c r="C6" s="25">
        <v>1</v>
      </c>
      <c r="D6" s="25">
        <v>280</v>
      </c>
      <c r="F6" s="24">
        <f>SERIESSUM(C6,0,1,I$26:M$26)</f>
        <v>277.3853580150811</v>
      </c>
      <c r="G6" s="24">
        <f>SERIESSUM(C6,0,1,I$29:N$29)</f>
        <v>280.79640278896386</v>
      </c>
    </row>
    <row r="7" spans="3:7" ht="12.75">
      <c r="C7" s="26">
        <v>2.6</v>
      </c>
      <c r="D7" s="26">
        <v>203.1</v>
      </c>
      <c r="F7" s="24">
        <f>SERIESSUM(C7,0,1,I$26:M$26)</f>
        <v>216.98515245861444</v>
      </c>
      <c r="G7" s="24">
        <f>SERIESSUM(C7,0,1,I$29:N$29)</f>
        <v>197.75459812000514</v>
      </c>
    </row>
    <row r="8" spans="3:7" ht="12.75">
      <c r="C8" s="26">
        <v>3.1</v>
      </c>
      <c r="D8" s="26">
        <v>193</v>
      </c>
      <c r="F8" s="24">
        <f>SERIESSUM(C8,0,1,I$26:M$26)</f>
        <v>189.05446800938856</v>
      </c>
      <c r="G8" s="24">
        <f>SERIESSUM(C8,0,1,I$29:N$29)</f>
        <v>192.23788723618003</v>
      </c>
    </row>
    <row r="9" spans="3:7" ht="12.75">
      <c r="C9" s="26">
        <v>3.9</v>
      </c>
      <c r="D9" s="26">
        <v>165</v>
      </c>
      <c r="F9" s="24">
        <f>SERIESSUM(C9,0,1,I$26:M$26)</f>
        <v>153.73332110192166</v>
      </c>
      <c r="G9" s="24">
        <f>SERIESSUM(C9,0,1,I$29:N$29)</f>
        <v>177.17023608179147</v>
      </c>
    </row>
    <row r="10" spans="3:7" ht="12.75">
      <c r="C10" s="26">
        <v>5.6</v>
      </c>
      <c r="D10" s="26">
        <v>183</v>
      </c>
      <c r="F10" s="24">
        <f>SERIESSUM(C10,0,1,I$26:M$26)</f>
        <v>182.8309535864277</v>
      </c>
      <c r="G10" s="24">
        <f>SERIESSUM(C10,0,1,I$29:N$29)</f>
        <v>179.4574371725546</v>
      </c>
    </row>
    <row r="11" spans="3:7" ht="12.75">
      <c r="C11" s="26">
        <v>6.1</v>
      </c>
      <c r="D11" s="26">
        <v>240.2</v>
      </c>
      <c r="F11" s="24">
        <f>SERIESSUM(C11,0,1,I$26:M$26)</f>
        <v>233.10246684452017</v>
      </c>
      <c r="G11" s="24">
        <f>SERIESSUM(C11,0,1,I$29:N$29)</f>
        <v>219.81917010780307</v>
      </c>
    </row>
    <row r="12" spans="3:7" ht="12.75">
      <c r="C12" s="26">
        <v>7.3</v>
      </c>
      <c r="D12" s="26">
        <v>410.3</v>
      </c>
      <c r="F12" s="24">
        <f>SERIESSUM(C12,0,1,I$26:M$26)</f>
        <v>456.3417528293862</v>
      </c>
      <c r="G12" s="24">
        <f>SERIESSUM(C12,0,1,I$29:N$29)</f>
        <v>450.7268829043833</v>
      </c>
    </row>
    <row r="13" spans="3:7" ht="12.75">
      <c r="C13" s="26">
        <v>8</v>
      </c>
      <c r="D13" s="26">
        <v>705.2</v>
      </c>
      <c r="F13" s="24">
        <f>SERIESSUM(C13,0,1,I$26:M$26)</f>
        <v>662.4589923725466</v>
      </c>
      <c r="G13" s="24">
        <f>SERIESSUM(C13,0,1,I$29:N$29)</f>
        <v>678.5487562419858</v>
      </c>
    </row>
    <row r="14" spans="3:7" ht="13.5" thickBot="1">
      <c r="C14" s="27">
        <v>9.2</v>
      </c>
      <c r="D14" s="27">
        <v>1152.9</v>
      </c>
      <c r="F14" s="24">
        <f>SERIESSUM(C14,0,1,I$26:M$26)</f>
        <v>1160.8075347821134</v>
      </c>
      <c r="G14" s="24">
        <f>SERIESSUM(C14,0,1,I$29:N$29)</f>
        <v>1156.1886293463067</v>
      </c>
    </row>
    <row r="17" spans="3:4" ht="12.75">
      <c r="C17" t="s">
        <v>1</v>
      </c>
      <c r="D17" t="s">
        <v>2</v>
      </c>
    </row>
    <row r="25" spans="9:13" ht="12.75">
      <c r="I25" s="2" t="s">
        <v>8</v>
      </c>
      <c r="J25" s="2" t="s">
        <v>9</v>
      </c>
      <c r="K25" s="2" t="s">
        <v>10</v>
      </c>
      <c r="L25" s="2" t="s">
        <v>11</v>
      </c>
      <c r="M25" s="2" t="s">
        <v>12</v>
      </c>
    </row>
    <row r="26" spans="3:14" ht="12.75">
      <c r="C26" t="s">
        <v>18</v>
      </c>
      <c r="D26" s="1" t="s">
        <v>5</v>
      </c>
      <c r="H26" t="s">
        <v>14</v>
      </c>
      <c r="I26" s="5">
        <f>INDEX(LINEST(b,a^{1,2,3,4}),5)</f>
        <v>237.46449091758245</v>
      </c>
      <c r="J26" s="5">
        <f>INDEX(LINEST(b,a^{1,2,3,4}),4)</f>
        <v>89.21679486348121</v>
      </c>
      <c r="K26" s="5">
        <f>INDEX(LINEST(b,a^{1,2,3,4}),3)</f>
        <v>-57.28245483044863</v>
      </c>
      <c r="L26" s="5">
        <f>INDEX(LINEST(b,a^{1,2,3,4}),2)</f>
        <v>8.185122099430037</v>
      </c>
      <c r="M26" s="5">
        <f>INDEX(LINEST(b,a^{1,2,3,4}),1)</f>
        <v>-0.19859503496395325</v>
      </c>
      <c r="N26" s="7"/>
    </row>
    <row r="27" spans="9:18" ht="12.75">
      <c r="I27" s="7"/>
      <c r="J27" s="7"/>
      <c r="K27" s="7"/>
      <c r="L27" s="7"/>
      <c r="M27" s="7"/>
      <c r="N27" s="7"/>
      <c r="Q27" s="28" t="s">
        <v>46</v>
      </c>
      <c r="R27" s="28"/>
    </row>
    <row r="28" spans="9:18" ht="12.75">
      <c r="I28" s="8" t="s">
        <v>8</v>
      </c>
      <c r="J28" s="8" t="s">
        <v>9</v>
      </c>
      <c r="K28" s="8" t="s">
        <v>10</v>
      </c>
      <c r="L28" s="8" t="s">
        <v>11</v>
      </c>
      <c r="M28" s="8" t="s">
        <v>12</v>
      </c>
      <c r="N28" s="8" t="s">
        <v>13</v>
      </c>
      <c r="Q28" s="28"/>
      <c r="R28" s="28"/>
    </row>
    <row r="29" spans="3:18" ht="12.75">
      <c r="C29" t="s">
        <v>18</v>
      </c>
      <c r="D29" s="1" t="s">
        <v>17</v>
      </c>
      <c r="H29" t="s">
        <v>15</v>
      </c>
      <c r="I29" s="5">
        <f>INDEX(LINEST(b,a^{1,2,3,4,5}),6)</f>
        <v>601.3810037623643</v>
      </c>
      <c r="J29" s="5">
        <f>INDEX(LINEST(b,a^{1,2,3,4,5}),5)</f>
        <v>-541.9177711301224</v>
      </c>
      <c r="K29" s="5">
        <f>INDEX(LINEST(b,a^{1,2,3,4,5}),4)</f>
        <v>284.61455375724694</v>
      </c>
      <c r="L29" s="5">
        <f>INDEX(LINEST(b,a^{1,2,3,4,5}),3)</f>
        <v>-70.98203463749161</v>
      </c>
      <c r="M29" s="5">
        <f>INDEX(LINEST(b,a^{1,2,3,4,5}),2)</f>
        <v>8.014611919777876</v>
      </c>
      <c r="N29" s="5">
        <f>INDEX(LINEST(b,a^{1,2,3,4,5}),1)</f>
        <v>-0.31396088281120843</v>
      </c>
      <c r="Q29" s="28" t="s">
        <v>47</v>
      </c>
      <c r="R29" s="28"/>
    </row>
    <row r="32" spans="3:14" ht="12.75">
      <c r="C32" s="21" t="s">
        <v>19</v>
      </c>
      <c r="D32" s="22" t="s">
        <v>20</v>
      </c>
      <c r="E32" s="22"/>
      <c r="F32" s="22"/>
      <c r="G32" s="9"/>
      <c r="H32" s="9"/>
      <c r="I32" s="9"/>
      <c r="J32" s="9"/>
      <c r="K32" s="9"/>
      <c r="L32" s="9"/>
      <c r="M32" s="9"/>
      <c r="N32" s="10"/>
    </row>
    <row r="33" spans="3:14" ht="12.75"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3"/>
    </row>
    <row r="34" spans="3:14" ht="12.75">
      <c r="C34" s="14" t="s">
        <v>0</v>
      </c>
      <c r="D34" s="12"/>
      <c r="E34" s="12"/>
      <c r="F34" s="12"/>
      <c r="G34" s="15" t="s">
        <v>3</v>
      </c>
      <c r="H34" s="12"/>
      <c r="I34" s="12"/>
      <c r="J34" s="12"/>
      <c r="K34" s="15" t="s">
        <v>4</v>
      </c>
      <c r="L34" s="12"/>
      <c r="M34" s="12"/>
      <c r="N34" s="13"/>
    </row>
    <row r="35" spans="3:14" ht="12.75"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3"/>
    </row>
    <row r="36" spans="3:14" ht="12.75"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3"/>
    </row>
    <row r="37" spans="3:14" ht="12.75">
      <c r="C37" s="11"/>
      <c r="D37" s="12"/>
      <c r="E37" s="12"/>
      <c r="F37" s="12"/>
      <c r="G37" s="12" t="s">
        <v>21</v>
      </c>
      <c r="H37" s="12"/>
      <c r="I37" s="12" t="s">
        <v>22</v>
      </c>
      <c r="J37" s="12"/>
      <c r="K37" s="12"/>
      <c r="L37" s="12"/>
      <c r="M37" s="12" t="s">
        <v>23</v>
      </c>
      <c r="N37" s="13"/>
    </row>
    <row r="38" spans="3:14" ht="12.75">
      <c r="C38" s="1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3"/>
    </row>
    <row r="39" spans="3:14" ht="12.75">
      <c r="C39" s="11"/>
      <c r="D39" s="12"/>
      <c r="E39" s="12"/>
      <c r="F39" s="12"/>
      <c r="G39" s="12"/>
      <c r="H39" s="12"/>
      <c r="I39" s="12"/>
      <c r="J39" s="12"/>
      <c r="K39" s="15" t="s">
        <v>24</v>
      </c>
      <c r="L39" s="12"/>
      <c r="M39" s="12"/>
      <c r="N39" s="13"/>
    </row>
    <row r="40" spans="3:14" ht="12.75">
      <c r="C40" s="11"/>
      <c r="D40" s="12"/>
      <c r="E40" s="12"/>
      <c r="F40" s="12"/>
      <c r="G40" s="15" t="s">
        <v>27</v>
      </c>
      <c r="H40" s="12"/>
      <c r="I40" s="12"/>
      <c r="J40" s="12"/>
      <c r="K40" s="12"/>
      <c r="L40" s="12"/>
      <c r="M40" s="12"/>
      <c r="N40" s="13"/>
    </row>
    <row r="41" spans="3:14" ht="12.75">
      <c r="C41" s="1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"/>
    </row>
    <row r="42" spans="3:14" ht="12.75"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12" t="s">
        <v>25</v>
      </c>
      <c r="N42" s="13"/>
    </row>
    <row r="43" spans="3:14" ht="12.75">
      <c r="C43" s="11"/>
      <c r="D43" s="12"/>
      <c r="E43" s="12"/>
      <c r="F43" s="16" t="s">
        <v>30</v>
      </c>
      <c r="G43" s="12" t="s">
        <v>28</v>
      </c>
      <c r="H43" s="12"/>
      <c r="I43" s="12"/>
      <c r="J43" s="12"/>
      <c r="K43" s="12"/>
      <c r="L43" s="12"/>
      <c r="M43" s="12"/>
      <c r="N43" s="13"/>
    </row>
    <row r="44" spans="3:14" ht="12.75">
      <c r="C44" s="11"/>
      <c r="D44" s="12"/>
      <c r="E44" s="12"/>
      <c r="F44" s="23" t="s">
        <v>42</v>
      </c>
      <c r="G44" s="12"/>
      <c r="H44" s="12"/>
      <c r="I44" s="12"/>
      <c r="J44" s="12"/>
      <c r="K44" s="15" t="s">
        <v>35</v>
      </c>
      <c r="L44" s="12"/>
      <c r="M44" s="12"/>
      <c r="N44" s="13"/>
    </row>
    <row r="45" spans="3:14" ht="12.75">
      <c r="C45" s="11"/>
      <c r="D45" s="12"/>
      <c r="E45" s="12"/>
      <c r="F45" s="23" t="s">
        <v>43</v>
      </c>
      <c r="G45" s="12"/>
      <c r="H45" s="12"/>
      <c r="I45" s="12"/>
      <c r="J45" s="12"/>
      <c r="K45" s="12"/>
      <c r="L45" s="12"/>
      <c r="M45" s="12"/>
      <c r="N45" s="13"/>
    </row>
    <row r="46" spans="3:14" ht="12.75">
      <c r="C46" s="11"/>
      <c r="D46" s="12"/>
      <c r="E46" s="12"/>
      <c r="F46" s="16" t="s">
        <v>31</v>
      </c>
      <c r="G46" s="12" t="s">
        <v>29</v>
      </c>
      <c r="H46" s="12"/>
      <c r="I46" s="12"/>
      <c r="J46" s="12"/>
      <c r="K46" s="12"/>
      <c r="L46" s="12"/>
      <c r="M46" s="12"/>
      <c r="N46" s="13"/>
    </row>
    <row r="47" spans="3:14" ht="12.75">
      <c r="C47" s="18"/>
      <c r="D47" s="19"/>
      <c r="E47" s="19"/>
      <c r="F47" s="19"/>
      <c r="G47" s="19"/>
      <c r="H47" s="19"/>
      <c r="I47" s="19"/>
      <c r="J47" s="19"/>
      <c r="K47" s="19"/>
      <c r="L47" s="19"/>
      <c r="M47" s="19" t="s">
        <v>26</v>
      </c>
      <c r="N47" s="20"/>
    </row>
    <row r="49" spans="3:14" ht="12.75">
      <c r="C49" s="21" t="s">
        <v>19</v>
      </c>
      <c r="D49" s="22" t="s">
        <v>32</v>
      </c>
      <c r="E49" s="22"/>
      <c r="F49" s="22"/>
      <c r="G49" s="9"/>
      <c r="H49" s="9"/>
      <c r="I49" s="9"/>
      <c r="J49" s="9"/>
      <c r="K49" s="9"/>
      <c r="L49" s="9"/>
      <c r="M49" s="9"/>
      <c r="N49" s="10"/>
    </row>
    <row r="50" spans="3:14" ht="12.75">
      <c r="C50" s="1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3"/>
    </row>
    <row r="51" spans="3:14" ht="12.75">
      <c r="C51" s="14" t="s">
        <v>33</v>
      </c>
      <c r="D51" s="12"/>
      <c r="E51" s="12"/>
      <c r="F51" s="12"/>
      <c r="G51" s="15" t="s">
        <v>36</v>
      </c>
      <c r="H51" s="12"/>
      <c r="I51" s="12"/>
      <c r="J51" s="12"/>
      <c r="K51" s="15" t="s">
        <v>37</v>
      </c>
      <c r="L51" s="12"/>
      <c r="M51" s="12"/>
      <c r="N51" s="13"/>
    </row>
    <row r="52" spans="3:14" ht="12.75">
      <c r="C52" s="1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3"/>
    </row>
    <row r="53" spans="3:14" ht="12.75">
      <c r="C53" s="11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3"/>
    </row>
    <row r="54" spans="3:14" ht="12.75">
      <c r="C54" s="11"/>
      <c r="D54" s="12"/>
      <c r="E54" s="12"/>
      <c r="F54" s="12"/>
      <c r="G54" s="12" t="s">
        <v>21</v>
      </c>
      <c r="H54" s="12"/>
      <c r="I54" s="12" t="s">
        <v>22</v>
      </c>
      <c r="J54" s="12"/>
      <c r="K54" s="12"/>
      <c r="L54" s="12"/>
      <c r="M54" s="12" t="s">
        <v>23</v>
      </c>
      <c r="N54" s="13"/>
    </row>
    <row r="55" spans="3:14" ht="12.75">
      <c r="C55" s="1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3"/>
    </row>
    <row r="56" spans="3:14" ht="12.75">
      <c r="C56" s="11"/>
      <c r="D56" s="12"/>
      <c r="E56" s="12"/>
      <c r="F56" s="12"/>
      <c r="G56" s="12"/>
      <c r="H56" s="12"/>
      <c r="I56" s="12"/>
      <c r="J56" s="12"/>
      <c r="K56" s="15" t="s">
        <v>38</v>
      </c>
      <c r="L56" s="12"/>
      <c r="M56" s="12"/>
      <c r="N56" s="13"/>
    </row>
    <row r="57" spans="3:14" ht="12.75">
      <c r="C57" s="11"/>
      <c r="D57" s="12"/>
      <c r="E57" s="12"/>
      <c r="F57" s="12"/>
      <c r="G57" s="15" t="s">
        <v>41</v>
      </c>
      <c r="H57" s="12"/>
      <c r="I57" s="12"/>
      <c r="J57" s="12"/>
      <c r="K57" s="12"/>
      <c r="L57" s="12"/>
      <c r="M57" s="12"/>
      <c r="N57" s="13"/>
    </row>
    <row r="58" spans="3:14" ht="12.75">
      <c r="C58" s="11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3"/>
    </row>
    <row r="59" spans="3:14" ht="12.75">
      <c r="C59" s="11"/>
      <c r="D59" s="12"/>
      <c r="E59" s="12"/>
      <c r="F59" s="12"/>
      <c r="G59" s="12"/>
      <c r="H59" s="12"/>
      <c r="I59" s="12"/>
      <c r="J59" s="12"/>
      <c r="K59" s="12"/>
      <c r="L59" s="12"/>
      <c r="M59" s="12" t="s">
        <v>25</v>
      </c>
      <c r="N59" s="13"/>
    </row>
    <row r="60" spans="3:14" ht="12.75">
      <c r="C60" s="11"/>
      <c r="D60" s="12"/>
      <c r="E60" s="12"/>
      <c r="F60" s="16" t="s">
        <v>30</v>
      </c>
      <c r="G60" s="12" t="s">
        <v>28</v>
      </c>
      <c r="H60" s="12"/>
      <c r="I60" s="12"/>
      <c r="J60" s="12"/>
      <c r="K60" s="12"/>
      <c r="L60" s="12"/>
      <c r="M60" s="12"/>
      <c r="N60" s="13"/>
    </row>
    <row r="61" spans="3:14" ht="12.75">
      <c r="C61" s="11"/>
      <c r="D61" s="12"/>
      <c r="E61" s="12"/>
      <c r="F61" s="17"/>
      <c r="G61" s="12"/>
      <c r="H61" s="12"/>
      <c r="I61" s="12"/>
      <c r="J61" s="12"/>
      <c r="K61" s="15" t="s">
        <v>39</v>
      </c>
      <c r="L61" s="12"/>
      <c r="M61" s="12"/>
      <c r="N61" s="13"/>
    </row>
    <row r="62" spans="3:14" ht="12.75">
      <c r="C62" s="11"/>
      <c r="D62" s="12"/>
      <c r="E62" s="12"/>
      <c r="F62" s="17"/>
      <c r="G62" s="12"/>
      <c r="H62" s="12"/>
      <c r="I62" s="12"/>
      <c r="J62" s="12"/>
      <c r="K62" s="12"/>
      <c r="L62" s="12"/>
      <c r="M62" s="12"/>
      <c r="N62" s="13"/>
    </row>
    <row r="63" spans="3:14" ht="12.75">
      <c r="C63" s="11"/>
      <c r="D63" s="12"/>
      <c r="E63" s="12"/>
      <c r="F63" s="16" t="s">
        <v>31</v>
      </c>
      <c r="G63" s="12" t="s">
        <v>29</v>
      </c>
      <c r="H63" s="12"/>
      <c r="I63" s="12"/>
      <c r="J63" s="12"/>
      <c r="K63" s="12"/>
      <c r="L63" s="12"/>
      <c r="M63" s="12"/>
      <c r="N63" s="13"/>
    </row>
    <row r="64" spans="3:14" ht="12.75"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12" t="s">
        <v>26</v>
      </c>
      <c r="N64" s="13"/>
    </row>
    <row r="65" spans="3:14" ht="12.75">
      <c r="C65" s="1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3"/>
    </row>
    <row r="66" spans="3:14" ht="12.75">
      <c r="C66" s="11"/>
      <c r="D66" s="12"/>
      <c r="E66" s="12"/>
      <c r="F66" s="12"/>
      <c r="G66" s="12"/>
      <c r="H66" s="12"/>
      <c r="I66" s="12"/>
      <c r="J66" s="12"/>
      <c r="K66" s="15" t="s">
        <v>40</v>
      </c>
      <c r="L66" s="12"/>
      <c r="M66" s="12"/>
      <c r="N66" s="13"/>
    </row>
    <row r="67" spans="3:14" ht="12.75">
      <c r="C67" s="1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3"/>
    </row>
    <row r="68" spans="3:14" ht="12.75">
      <c r="C68" s="1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3"/>
    </row>
    <row r="69" spans="3:14" ht="12.75">
      <c r="C69" s="11"/>
      <c r="D69" s="12"/>
      <c r="E69" s="12"/>
      <c r="F69" s="12"/>
      <c r="G69" s="12"/>
      <c r="H69" s="12"/>
      <c r="I69" s="12"/>
      <c r="J69" s="12"/>
      <c r="K69" s="12"/>
      <c r="L69" s="12"/>
      <c r="M69" s="12" t="s">
        <v>34</v>
      </c>
      <c r="N69" s="13"/>
    </row>
    <row r="70" spans="3:14" ht="12.75">
      <c r="C70" s="18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2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EADS Astrium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Braubach</dc:creator>
  <cp:keywords/>
  <dc:description/>
  <cp:lastModifiedBy>a000352</cp:lastModifiedBy>
  <dcterms:created xsi:type="dcterms:W3CDTF">2006-04-11T10:25:54Z</dcterms:created>
  <dcterms:modified xsi:type="dcterms:W3CDTF">2008-02-13T16:00:44Z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